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ruci\Desktop\"/>
    </mc:Choice>
  </mc:AlternateContent>
  <xr:revisionPtr revIDLastSave="0" documentId="8_{96993AAE-3179-48DD-A3BD-E8C44BD728C7}" xr6:coauthVersionLast="47" xr6:coauthVersionMax="47" xr10:uidLastSave="{00000000-0000-0000-0000-000000000000}"/>
  <bookViews>
    <workbookView xWindow="28680" yWindow="-120" windowWidth="29040" windowHeight="15720" tabRatio="741" xr2:uid="{00000000-000D-0000-FFFF-FFFF00000000}"/>
  </bookViews>
  <sheets>
    <sheet name="Notes" sheetId="17" r:id="rId1"/>
    <sheet name="Glossary" sheetId="19" r:id="rId2"/>
    <sheet name="Population Data" sheetId="16" r:id="rId3"/>
    <sheet name="Indicators" sheetId="20" r:id="rId4"/>
    <sheet name="Commercial Banks" sheetId="4" r:id="rId5"/>
    <sheet name="C. Bank Accounts Location" sheetId="14" r:id="rId6"/>
    <sheet name="Digital Access &amp; Cards" sheetId="5" r:id="rId7"/>
    <sheet name="Mobile Network Operators" sheetId="6" r:id="rId8"/>
    <sheet name="Credit institutions" sheetId="7" r:id="rId9"/>
    <sheet name="NBFIs" sheetId="8" r:id="rId10"/>
    <sheet name="Life Insurers" sheetId="9" r:id="rId11"/>
    <sheet name="General Insurers" sheetId="21" r:id="rId12"/>
    <sheet name="Superannuation Fund" sheetId="11" r:id="rId13"/>
    <sheet name="Money Transfer Operators" sheetId="12" r:id="rId14"/>
    <sheet name="Unit Trusts" sheetId="13" r:id="rId15"/>
    <sheet name="Bond Market" sheetId="18" r:id="rId16"/>
    <sheet name="Stock Market" sheetId="22" r:id="rId17"/>
  </sheets>
  <externalReferences>
    <externalReference r:id="rId18"/>
  </externalReferences>
  <definedNames>
    <definedName name="_xlnm.Print_Area" localSheetId="4">'Commercial Banks'!$A$1:$H$194</definedName>
    <definedName name="_xlnm.Print_Area" localSheetId="6">'Digital Access &amp; Cards'!$A$1:$H$204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5" l="1"/>
  <c r="H522" i="14" l="1"/>
  <c r="H505" i="14"/>
  <c r="H488" i="14"/>
  <c r="H470" i="14"/>
  <c r="H453" i="14"/>
  <c r="H436" i="14"/>
  <c r="G420" i="14"/>
  <c r="H472" i="14" l="1"/>
  <c r="H420" i="14"/>
  <c r="H349" i="14" l="1"/>
  <c r="H334" i="14"/>
  <c r="H335" i="14"/>
  <c r="H336" i="14"/>
  <c r="H337" i="14"/>
  <c r="H338" i="14"/>
  <c r="H339" i="14"/>
  <c r="H340" i="14"/>
  <c r="H341" i="14"/>
  <c r="H342" i="14"/>
  <c r="H343" i="14"/>
  <c r="H344" i="14"/>
  <c r="H345" i="14"/>
  <c r="H346" i="14"/>
  <c r="H347" i="14"/>
  <c r="H348" i="14"/>
  <c r="H317" i="14"/>
  <c r="H332" i="14" s="1"/>
  <c r="H318" i="14"/>
  <c r="H319" i="14"/>
  <c r="H320" i="14"/>
  <c r="H321" i="14"/>
  <c r="H322" i="14"/>
  <c r="H323" i="14"/>
  <c r="H324" i="14"/>
  <c r="H325" i="14"/>
  <c r="H326" i="14"/>
  <c r="H327" i="14"/>
  <c r="H328" i="14"/>
  <c r="H329" i="14"/>
  <c r="H330" i="14"/>
  <c r="H331" i="14"/>
  <c r="H418" i="14" l="1"/>
  <c r="H401" i="14"/>
  <c r="H384" i="14"/>
  <c r="H368" i="14" s="1"/>
  <c r="H208" i="22" l="1"/>
  <c r="H196" i="22"/>
  <c r="H184" i="22"/>
  <c r="H172" i="22"/>
  <c r="H160" i="22"/>
  <c r="H147" i="22"/>
  <c r="H130" i="22"/>
  <c r="H113" i="22"/>
  <c r="H79" i="22"/>
  <c r="H62" i="22"/>
  <c r="H39" i="22"/>
  <c r="H32" i="22"/>
  <c r="H17" i="22"/>
  <c r="H10" i="22"/>
  <c r="H149" i="22" l="1"/>
  <c r="H46" i="22"/>
  <c r="H26" i="22"/>
  <c r="H4" i="22"/>
  <c r="H209" i="18" l="1"/>
  <c r="H197" i="18"/>
  <c r="H185" i="18"/>
  <c r="H173" i="18"/>
  <c r="H161" i="18"/>
  <c r="H148" i="18"/>
  <c r="H131" i="18"/>
  <c r="H114" i="18"/>
  <c r="H97" i="18"/>
  <c r="H80" i="18"/>
  <c r="H63" i="18"/>
  <c r="H40" i="18"/>
  <c r="H33" i="18"/>
  <c r="H18" i="18"/>
  <c r="H10" i="18"/>
  <c r="H83" i="13"/>
  <c r="H4" i="18" l="1"/>
  <c r="H150" i="18"/>
  <c r="H47" i="18"/>
  <c r="H27" i="18"/>
  <c r="H18" i="13"/>
  <c r="H216" i="13" l="1"/>
  <c r="H204" i="13"/>
  <c r="H192" i="13"/>
  <c r="H180" i="13"/>
  <c r="H168" i="13"/>
  <c r="H154" i="13"/>
  <c r="H136" i="13"/>
  <c r="H118" i="13"/>
  <c r="H101" i="13"/>
  <c r="H65" i="13"/>
  <c r="H41" i="13"/>
  <c r="H33" i="13"/>
  <c r="H10" i="13"/>
  <c r="H49" i="13" l="1"/>
  <c r="H4" i="13"/>
  <c r="H27" i="13"/>
  <c r="H157" i="13"/>
  <c r="H152" i="12"/>
  <c r="H135" i="12"/>
  <c r="H117" i="12"/>
  <c r="H100" i="12"/>
  <c r="H82" i="12"/>
  <c r="H65" i="12"/>
  <c r="H47" i="12"/>
  <c r="H40" i="12"/>
  <c r="H32" i="12"/>
  <c r="H25" i="12"/>
  <c r="H17" i="12"/>
  <c r="H10" i="12"/>
  <c r="H4" i="12" l="1"/>
  <c r="H84" i="12"/>
  <c r="H19" i="12"/>
  <c r="H119" i="12"/>
  <c r="H49" i="12"/>
  <c r="H34" i="12"/>
  <c r="H125" i="11"/>
  <c r="H456" i="11" l="1"/>
  <c r="H439" i="11"/>
  <c r="H421" i="11"/>
  <c r="H404" i="11"/>
  <c r="H386" i="11"/>
  <c r="H369" i="11"/>
  <c r="H350" i="11"/>
  <c r="H333" i="11"/>
  <c r="H315" i="11"/>
  <c r="H298" i="11"/>
  <c r="H280" i="11"/>
  <c r="H263" i="11"/>
  <c r="H245" i="11"/>
  <c r="H228" i="11"/>
  <c r="H210" i="11"/>
  <c r="H193" i="11"/>
  <c r="H175" i="11"/>
  <c r="H158" i="11"/>
  <c r="H140" i="11"/>
  <c r="H133" i="11"/>
  <c r="H118" i="11"/>
  <c r="H110" i="11"/>
  <c r="H103" i="11"/>
  <c r="H92" i="11"/>
  <c r="H85" i="11"/>
  <c r="H77" i="11"/>
  <c r="H70" i="11"/>
  <c r="H62" i="11"/>
  <c r="H55" i="11"/>
  <c r="H47" i="11"/>
  <c r="H40" i="11"/>
  <c r="H32" i="11"/>
  <c r="H25" i="11"/>
  <c r="H17" i="11"/>
  <c r="H10" i="11"/>
  <c r="H62" i="21"/>
  <c r="G62" i="21"/>
  <c r="H19" i="21"/>
  <c r="H388" i="11" l="1"/>
  <c r="H317" i="11"/>
  <c r="H142" i="11"/>
  <c r="H64" i="11"/>
  <c r="H34" i="11"/>
  <c r="H423" i="11"/>
  <c r="H353" i="11"/>
  <c r="H282" i="11"/>
  <c r="H247" i="11"/>
  <c r="H212" i="11"/>
  <c r="H177" i="11"/>
  <c r="H127" i="11"/>
  <c r="H112" i="11"/>
  <c r="H97" i="11"/>
  <c r="H79" i="11"/>
  <c r="H49" i="11"/>
  <c r="H19" i="11"/>
  <c r="H4" i="11"/>
  <c r="H43" i="21"/>
  <c r="H18" i="21"/>
  <c r="H10" i="21"/>
  <c r="H58" i="9"/>
  <c r="H39" i="9"/>
  <c r="H17" i="9"/>
  <c r="H10" i="9"/>
  <c r="H10" i="8"/>
  <c r="H27" i="21" l="1"/>
  <c r="H4" i="21"/>
  <c r="H4" i="9"/>
  <c r="H23" i="9"/>
  <c r="H286" i="8" l="1"/>
  <c r="H269" i="8"/>
  <c r="H252" i="8"/>
  <c r="H234" i="8"/>
  <c r="H217" i="8"/>
  <c r="H200" i="8"/>
  <c r="H182" i="8"/>
  <c r="H165" i="8"/>
  <c r="H148" i="8"/>
  <c r="H130" i="8"/>
  <c r="H113" i="8"/>
  <c r="H96" i="8"/>
  <c r="H74" i="8"/>
  <c r="H67" i="8"/>
  <c r="H55" i="8"/>
  <c r="H48" i="8"/>
  <c r="H36" i="8"/>
  <c r="H29" i="8"/>
  <c r="H17" i="8"/>
  <c r="H286" i="7"/>
  <c r="H23" i="8" l="1"/>
  <c r="H236" i="8"/>
  <c r="H184" i="8"/>
  <c r="H132" i="8"/>
  <c r="H80" i="8"/>
  <c r="H61" i="8"/>
  <c r="H42" i="8"/>
  <c r="H4" i="8"/>
  <c r="H55" i="7" l="1"/>
  <c r="H269" i="7"/>
  <c r="H252" i="7"/>
  <c r="H234" i="7"/>
  <c r="H217" i="7"/>
  <c r="H200" i="7"/>
  <c r="H182" i="7"/>
  <c r="H165" i="7"/>
  <c r="H148" i="7"/>
  <c r="H130" i="7"/>
  <c r="H113" i="7"/>
  <c r="H96" i="7"/>
  <c r="H74" i="7"/>
  <c r="H67" i="7"/>
  <c r="H48" i="7"/>
  <c r="H36" i="7"/>
  <c r="H29" i="7"/>
  <c r="H17" i="7"/>
  <c r="H10" i="7"/>
  <c r="H61" i="7" l="1"/>
  <c r="H42" i="7"/>
  <c r="H23" i="7"/>
  <c r="H236" i="7"/>
  <c r="H184" i="7"/>
  <c r="H132" i="7"/>
  <c r="H80" i="7"/>
  <c r="H4" i="7"/>
  <c r="H239" i="6" l="1"/>
  <c r="H223" i="6"/>
  <c r="H221" i="6"/>
  <c r="H205" i="6"/>
  <c r="H203" i="6"/>
  <c r="H186" i="6"/>
  <c r="H168" i="6"/>
  <c r="H151" i="6"/>
  <c r="H133" i="6"/>
  <c r="H116" i="6"/>
  <c r="H98" i="6"/>
  <c r="H81" i="6"/>
  <c r="H63" i="6"/>
  <c r="H56" i="6"/>
  <c r="H48" i="6"/>
  <c r="H41" i="6"/>
  <c r="H33" i="6"/>
  <c r="H26" i="6"/>
  <c r="H18" i="6"/>
  <c r="H11" i="6"/>
  <c r="H42" i="5"/>
  <c r="H204" i="5"/>
  <c r="H187" i="5"/>
  <c r="H169" i="5"/>
  <c r="H152" i="5"/>
  <c r="H136" i="5" s="1"/>
  <c r="H134" i="5"/>
  <c r="H117" i="5"/>
  <c r="H99" i="5"/>
  <c r="H82" i="5"/>
  <c r="H64" i="5"/>
  <c r="H57" i="5"/>
  <c r="H49" i="5"/>
  <c r="H33" i="5"/>
  <c r="H26" i="5"/>
  <c r="H18" i="5"/>
  <c r="H11" i="5"/>
  <c r="H366" i="14"/>
  <c r="H135" i="6" l="1"/>
  <c r="H20" i="6"/>
  <c r="H5" i="6"/>
  <c r="H170" i="6"/>
  <c r="H100" i="6"/>
  <c r="H65" i="6"/>
  <c r="H50" i="6"/>
  <c r="H35" i="6"/>
  <c r="H36" i="5"/>
  <c r="H171" i="5"/>
  <c r="H101" i="5"/>
  <c r="H66" i="5"/>
  <c r="H20" i="5"/>
  <c r="H5" i="5"/>
  <c r="H316" i="14"/>
  <c r="H314" i="14"/>
  <c r="H297" i="14"/>
  <c r="H280" i="14"/>
  <c r="H262" i="14"/>
  <c r="H245" i="14"/>
  <c r="H228" i="14"/>
  <c r="H210" i="14"/>
  <c r="H193" i="14"/>
  <c r="H176" i="14"/>
  <c r="H158" i="14"/>
  <c r="H141" i="14"/>
  <c r="H124" i="14"/>
  <c r="H106" i="14"/>
  <c r="H89" i="14"/>
  <c r="H72" i="14"/>
  <c r="H54" i="14"/>
  <c r="H37" i="14"/>
  <c r="H20" i="14"/>
  <c r="H264" i="14" l="1"/>
  <c r="H212" i="14"/>
  <c r="H108" i="14"/>
  <c r="H160" i="14"/>
  <c r="H56" i="14"/>
  <c r="H94" i="4" l="1"/>
  <c r="H11" i="4"/>
  <c r="H190" i="4"/>
  <c r="H183" i="4"/>
  <c r="H171" i="4"/>
  <c r="H164" i="4"/>
  <c r="H152" i="4"/>
  <c r="H145" i="4"/>
  <c r="H133" i="4"/>
  <c r="H126" i="4"/>
  <c r="H113" i="4"/>
  <c r="H106" i="4"/>
  <c r="H87" i="4"/>
  <c r="H75" i="4"/>
  <c r="H68" i="4"/>
  <c r="H56" i="4"/>
  <c r="H49" i="4"/>
  <c r="H37" i="4"/>
  <c r="H30" i="4"/>
  <c r="H18" i="4"/>
  <c r="H4" i="14"/>
  <c r="H4" i="4" l="1"/>
  <c r="H158" i="4"/>
  <c r="H120" i="4"/>
  <c r="H81" i="4"/>
  <c r="H43" i="4"/>
  <c r="H24" i="4"/>
  <c r="H177" i="4"/>
  <c r="H139" i="4"/>
  <c r="H100" i="4"/>
  <c r="H62" i="4"/>
  <c r="C16" i="16" l="1"/>
  <c r="D16" i="16"/>
  <c r="E16" i="16"/>
  <c r="F16" i="16"/>
  <c r="G16" i="16"/>
  <c r="B16" i="16"/>
  <c r="F9" i="16" l="1"/>
  <c r="G10" i="18" l="1"/>
  <c r="F18" i="21" l="1"/>
  <c r="G126" i="4" l="1"/>
  <c r="G11" i="4" l="1"/>
  <c r="G204" i="13" l="1"/>
  <c r="G96" i="8" l="1"/>
  <c r="F32" i="22" l="1"/>
  <c r="G32" i="22"/>
  <c r="G17" i="22"/>
  <c r="G208" i="22" l="1"/>
  <c r="G196" i="22"/>
  <c r="G184" i="22"/>
  <c r="G172" i="22"/>
  <c r="G160" i="22"/>
  <c r="G147" i="22"/>
  <c r="G130" i="22"/>
  <c r="G113" i="22"/>
  <c r="G96" i="22"/>
  <c r="G79" i="22"/>
  <c r="G62" i="22"/>
  <c r="G39" i="22"/>
  <c r="G26" i="22" s="1"/>
  <c r="G10" i="22"/>
  <c r="G209" i="18"/>
  <c r="G197" i="18"/>
  <c r="G185" i="18"/>
  <c r="G173" i="18"/>
  <c r="G161" i="18"/>
  <c r="G148" i="18"/>
  <c r="G131" i="18"/>
  <c r="G114" i="18"/>
  <c r="G97" i="18"/>
  <c r="G80" i="18"/>
  <c r="G63" i="18"/>
  <c r="G150" i="18" l="1"/>
  <c r="G149" i="22"/>
  <c r="G46" i="22"/>
  <c r="G4" i="22"/>
  <c r="G47" i="18"/>
  <c r="G40" i="18" l="1"/>
  <c r="G33" i="18"/>
  <c r="G18" i="18"/>
  <c r="G27" i="18" l="1"/>
  <c r="G4" i="18"/>
  <c r="G216" i="13"/>
  <c r="G192" i="13"/>
  <c r="G180" i="13"/>
  <c r="G168" i="13"/>
  <c r="G154" i="13"/>
  <c r="G136" i="13"/>
  <c r="G118" i="13"/>
  <c r="G101" i="13"/>
  <c r="G83" i="13"/>
  <c r="G65" i="13"/>
  <c r="G41" i="13"/>
  <c r="G33" i="13"/>
  <c r="G18" i="13"/>
  <c r="G10" i="13"/>
  <c r="G4" i="13" s="1"/>
  <c r="G27" i="13" l="1"/>
  <c r="G157" i="13"/>
  <c r="G49" i="13"/>
  <c r="G152" i="12" l="1"/>
  <c r="G135" i="12"/>
  <c r="G119" i="12" s="1"/>
  <c r="G117" i="12"/>
  <c r="G100" i="12"/>
  <c r="G82" i="12"/>
  <c r="G65" i="12"/>
  <c r="G47" i="12"/>
  <c r="G40" i="12"/>
  <c r="G32" i="12"/>
  <c r="G25" i="12"/>
  <c r="G17" i="12"/>
  <c r="G10" i="12"/>
  <c r="G84" i="12" l="1"/>
  <c r="G34" i="12"/>
  <c r="G49" i="12"/>
  <c r="G19" i="12"/>
  <c r="G4" i="12"/>
  <c r="G456" i="11"/>
  <c r="G423" i="11" s="1"/>
  <c r="G439" i="11"/>
  <c r="G421" i="11"/>
  <c r="G388" i="11" s="1"/>
  <c r="G404" i="11"/>
  <c r="G386" i="11"/>
  <c r="G369" i="11"/>
  <c r="G350" i="11"/>
  <c r="G333" i="11"/>
  <c r="G315" i="11"/>
  <c r="G298" i="11"/>
  <c r="G280" i="11"/>
  <c r="G263" i="11"/>
  <c r="G245" i="11"/>
  <c r="G228" i="11"/>
  <c r="G210" i="11"/>
  <c r="G193" i="11"/>
  <c r="G175" i="11"/>
  <c r="G158" i="11"/>
  <c r="G142" i="11" s="1"/>
  <c r="G140" i="11"/>
  <c r="G133" i="11"/>
  <c r="G127" i="11" s="1"/>
  <c r="G125" i="11"/>
  <c r="G118" i="11"/>
  <c r="G110" i="11"/>
  <c r="G103" i="11"/>
  <c r="G92" i="11"/>
  <c r="G85" i="11"/>
  <c r="G77" i="11"/>
  <c r="G70" i="11"/>
  <c r="G62" i="11"/>
  <c r="G55" i="11"/>
  <c r="G47" i="11"/>
  <c r="G40" i="11"/>
  <c r="G32" i="11"/>
  <c r="G25" i="11"/>
  <c r="G17" i="11"/>
  <c r="G10" i="11"/>
  <c r="F43" i="21"/>
  <c r="G177" i="11" l="1"/>
  <c r="G19" i="11"/>
  <c r="G317" i="11"/>
  <c r="G282" i="11"/>
  <c r="G212" i="11"/>
  <c r="G112" i="11"/>
  <c r="G79" i="11"/>
  <c r="G64" i="11"/>
  <c r="G49" i="11"/>
  <c r="G4" i="11"/>
  <c r="G353" i="11"/>
  <c r="G247" i="11"/>
  <c r="G97" i="11"/>
  <c r="G34" i="11"/>
  <c r="G43" i="21" l="1"/>
  <c r="G18" i="21"/>
  <c r="G10" i="21"/>
  <c r="G27" i="21" l="1"/>
  <c r="G4" i="21"/>
  <c r="G58" i="9" l="1"/>
  <c r="G39" i="9"/>
  <c r="G17" i="9"/>
  <c r="G10" i="9"/>
  <c r="G4" i="9" s="1"/>
  <c r="G23" i="9" l="1"/>
  <c r="G286" i="8"/>
  <c r="G269" i="8"/>
  <c r="G252" i="8"/>
  <c r="G234" i="8"/>
  <c r="G217" i="8"/>
  <c r="G200" i="8"/>
  <c r="G182" i="8"/>
  <c r="G165" i="8"/>
  <c r="G148" i="8"/>
  <c r="G132" i="8"/>
  <c r="G130" i="8"/>
  <c r="G113" i="8"/>
  <c r="G74" i="8"/>
  <c r="G67" i="8"/>
  <c r="G55" i="8"/>
  <c r="G48" i="8"/>
  <c r="G36" i="8"/>
  <c r="G29" i="8"/>
  <c r="G23" i="8" s="1"/>
  <c r="G17" i="8"/>
  <c r="G10" i="8"/>
  <c r="G42" i="8" l="1"/>
  <c r="G61" i="8"/>
  <c r="G236" i="8"/>
  <c r="G184" i="8"/>
  <c r="G80" i="8"/>
  <c r="G4" i="8"/>
  <c r="G286" i="7" l="1"/>
  <c r="G269" i="7"/>
  <c r="G252" i="7"/>
  <c r="G234" i="7"/>
  <c r="G217" i="7"/>
  <c r="G200" i="7"/>
  <c r="G182" i="7"/>
  <c r="G165" i="7"/>
  <c r="G148" i="7"/>
  <c r="G130" i="7"/>
  <c r="G113" i="7"/>
  <c r="G96" i="7"/>
  <c r="G74" i="7"/>
  <c r="G67" i="7"/>
  <c r="G55" i="7"/>
  <c r="G48" i="7"/>
  <c r="G36" i="7"/>
  <c r="G29" i="7"/>
  <c r="G17" i="7"/>
  <c r="G10" i="7"/>
  <c r="G236" i="7" l="1"/>
  <c r="G80" i="7"/>
  <c r="G61" i="7"/>
  <c r="G42" i="7"/>
  <c r="G23" i="7"/>
  <c r="G184" i="7"/>
  <c r="G132" i="7"/>
  <c r="G4" i="7"/>
  <c r="G239" i="6" l="1"/>
  <c r="G223" i="6"/>
  <c r="G221" i="6"/>
  <c r="G205" i="6"/>
  <c r="G203" i="6"/>
  <c r="G186" i="6"/>
  <c r="G168" i="6"/>
  <c r="G151" i="6"/>
  <c r="G133" i="6"/>
  <c r="G116" i="6"/>
  <c r="G98" i="6"/>
  <c r="G81" i="6"/>
  <c r="G63" i="6"/>
  <c r="G56" i="6"/>
  <c r="G50" i="6"/>
  <c r="G48" i="6"/>
  <c r="G41" i="6"/>
  <c r="G33" i="6"/>
  <c r="G26" i="6"/>
  <c r="G18" i="6"/>
  <c r="G11" i="6"/>
  <c r="G170" i="6" l="1"/>
  <c r="G135" i="6"/>
  <c r="G100" i="6"/>
  <c r="G65" i="6"/>
  <c r="G35" i="6"/>
  <c r="G5" i="6"/>
  <c r="G20" i="6"/>
  <c r="G204" i="5" l="1"/>
  <c r="G187" i="5"/>
  <c r="G169" i="5"/>
  <c r="G152" i="5"/>
  <c r="G134" i="5"/>
  <c r="G117" i="5"/>
  <c r="G101" i="5" s="1"/>
  <c r="G99" i="5"/>
  <c r="G82" i="5"/>
  <c r="G64" i="5"/>
  <c r="G57" i="5"/>
  <c r="G51" i="5" s="1"/>
  <c r="G49" i="5"/>
  <c r="G42" i="5"/>
  <c r="G33" i="5"/>
  <c r="G26" i="5"/>
  <c r="G20" i="5" s="1"/>
  <c r="G18" i="5"/>
  <c r="G11" i="5"/>
  <c r="G36" i="5" l="1"/>
  <c r="G171" i="5"/>
  <c r="G136" i="5"/>
  <c r="G66" i="5"/>
  <c r="G5" i="5"/>
  <c r="G522" i="14" l="1"/>
  <c r="G505" i="14"/>
  <c r="G488" i="14"/>
  <c r="G470" i="14"/>
  <c r="G453" i="14"/>
  <c r="G436" i="14"/>
  <c r="G418" i="14"/>
  <c r="G401" i="14"/>
  <c r="G384" i="14"/>
  <c r="G366" i="14"/>
  <c r="G349" i="14"/>
  <c r="G332" i="14"/>
  <c r="G314" i="14"/>
  <c r="G297" i="14"/>
  <c r="G280" i="14"/>
  <c r="G262" i="14"/>
  <c r="G245" i="14"/>
  <c r="G228" i="14"/>
  <c r="G210" i="14"/>
  <c r="G193" i="14"/>
  <c r="G176" i="14"/>
  <c r="G158" i="14"/>
  <c r="G141" i="14"/>
  <c r="G124" i="14"/>
  <c r="G106" i="14"/>
  <c r="G89" i="14"/>
  <c r="G72" i="14"/>
  <c r="G54" i="14"/>
  <c r="G37" i="14"/>
  <c r="G20" i="14"/>
  <c r="G212" i="14" l="1"/>
  <c r="G368" i="14"/>
  <c r="G472" i="14"/>
  <c r="G316" i="14"/>
  <c r="G264" i="14"/>
  <c r="G160" i="14"/>
  <c r="G108" i="14"/>
  <c r="G56" i="14"/>
  <c r="G4" i="14"/>
  <c r="G190" i="4" l="1"/>
  <c r="G183" i="4"/>
  <c r="G171" i="4"/>
  <c r="G164" i="4"/>
  <c r="G152" i="4"/>
  <c r="G145" i="4"/>
  <c r="G133" i="4"/>
  <c r="G120" i="4"/>
  <c r="G113" i="4"/>
  <c r="G106" i="4"/>
  <c r="G94" i="4"/>
  <c r="G87" i="4"/>
  <c r="G81" i="4" s="1"/>
  <c r="G75" i="4"/>
  <c r="G68" i="4"/>
  <c r="G56" i="4"/>
  <c r="G49" i="4"/>
  <c r="G43" i="4" s="1"/>
  <c r="G37" i="4"/>
  <c r="G30" i="4"/>
  <c r="G18" i="4"/>
  <c r="F11" i="4"/>
  <c r="G4" i="4"/>
  <c r="G158" i="4" l="1"/>
  <c r="G177" i="4"/>
  <c r="G62" i="4"/>
  <c r="G139" i="4"/>
  <c r="G100" i="4"/>
  <c r="G24" i="4"/>
  <c r="F106" i="4" l="1"/>
  <c r="F116" i="6" l="1"/>
  <c r="C133" i="6"/>
  <c r="C151" i="6"/>
  <c r="E133" i="6"/>
  <c r="D133" i="6"/>
  <c r="E9" i="16"/>
  <c r="E190" i="4"/>
  <c r="F190" i="4"/>
  <c r="F234" i="7"/>
  <c r="F217" i="7"/>
  <c r="F200" i="7"/>
  <c r="F184" i="7" l="1"/>
  <c r="F10" i="21" l="1"/>
  <c r="F4" i="21" s="1"/>
  <c r="C18" i="21"/>
  <c r="D18" i="21"/>
  <c r="E18" i="21"/>
  <c r="F269" i="8" l="1"/>
  <c r="F252" i="8"/>
  <c r="F67" i="7" l="1"/>
  <c r="E67" i="7"/>
  <c r="C33" i="6" l="1"/>
  <c r="D33" i="6"/>
  <c r="E33" i="6"/>
  <c r="F33" i="6"/>
  <c r="C41" i="6"/>
  <c r="D41" i="6"/>
  <c r="E41" i="6"/>
  <c r="F41" i="6"/>
  <c r="C48" i="6"/>
  <c r="D48" i="6"/>
  <c r="E48" i="6"/>
  <c r="F48" i="6"/>
  <c r="C56" i="6"/>
  <c r="D56" i="6"/>
  <c r="E56" i="6"/>
  <c r="F56" i="6"/>
  <c r="C63" i="6"/>
  <c r="D63" i="6"/>
  <c r="E63" i="6"/>
  <c r="F63" i="6"/>
  <c r="C81" i="6"/>
  <c r="D81" i="6"/>
  <c r="E81" i="6"/>
  <c r="F81" i="6"/>
  <c r="C98" i="6"/>
  <c r="D98" i="6"/>
  <c r="E98" i="6"/>
  <c r="F98" i="6"/>
  <c r="C116" i="6"/>
  <c r="D116" i="6"/>
  <c r="E116" i="6"/>
  <c r="F133" i="6"/>
  <c r="D151" i="6"/>
  <c r="E151" i="6"/>
  <c r="F151" i="6"/>
  <c r="C168" i="6"/>
  <c r="D168" i="6"/>
  <c r="E168" i="6"/>
  <c r="F168" i="6"/>
  <c r="C186" i="6"/>
  <c r="D186" i="6"/>
  <c r="E186" i="6"/>
  <c r="F186" i="6"/>
  <c r="C203" i="6"/>
  <c r="D203" i="6"/>
  <c r="E203" i="6"/>
  <c r="F203" i="6"/>
  <c r="F205" i="6"/>
  <c r="C221" i="6"/>
  <c r="C205" i="6" s="1"/>
  <c r="D221" i="6"/>
  <c r="D205" i="6" s="1"/>
  <c r="E221" i="6"/>
  <c r="E205" i="6" s="1"/>
  <c r="F221" i="6"/>
  <c r="C223" i="6"/>
  <c r="D223" i="6"/>
  <c r="E223" i="6"/>
  <c r="F223" i="6"/>
  <c r="C239" i="6"/>
  <c r="D239" i="6"/>
  <c r="E239" i="6"/>
  <c r="F239" i="6"/>
  <c r="D135" i="6" l="1"/>
  <c r="D170" i="6"/>
  <c r="D65" i="6"/>
  <c r="C135" i="6"/>
  <c r="D50" i="6"/>
  <c r="C170" i="6"/>
  <c r="F170" i="6"/>
  <c r="F135" i="6"/>
  <c r="F100" i="6"/>
  <c r="F65" i="6"/>
  <c r="F50" i="6"/>
  <c r="F35" i="6"/>
  <c r="E170" i="6"/>
  <c r="E135" i="6"/>
  <c r="E100" i="6"/>
  <c r="E65" i="6"/>
  <c r="E50" i="6"/>
  <c r="E35" i="6"/>
  <c r="D100" i="6"/>
  <c r="D35" i="6"/>
  <c r="C100" i="6"/>
  <c r="C65" i="6"/>
  <c r="C50" i="6"/>
  <c r="C35" i="6"/>
  <c r="F74" i="8" l="1"/>
  <c r="F67" i="8"/>
  <c r="E67" i="8"/>
  <c r="F61" i="8" l="1"/>
  <c r="E12" i="16"/>
  <c r="E11" i="16"/>
  <c r="E15" i="16" l="1"/>
  <c r="E13" i="16"/>
  <c r="E14" i="16"/>
  <c r="F269" i="7" l="1"/>
  <c r="F252" i="7"/>
  <c r="F74" i="7" l="1"/>
  <c r="F61" i="7" s="1"/>
  <c r="F37" i="4" l="1"/>
  <c r="F160" i="22" l="1"/>
  <c r="F172" i="22"/>
  <c r="F196" i="22"/>
  <c r="F184" i="22"/>
  <c r="F147" i="22"/>
  <c r="F130" i="22"/>
  <c r="F113" i="22"/>
  <c r="F96" i="22"/>
  <c r="F79" i="22"/>
  <c r="F62" i="22"/>
  <c r="F26" i="22"/>
  <c r="F39" i="22"/>
  <c r="F17" i="22"/>
  <c r="F10" i="22"/>
  <c r="F4" i="22" s="1"/>
  <c r="F46" i="22" l="1"/>
  <c r="F80" i="18"/>
  <c r="F97" i="18"/>
  <c r="F114" i="18"/>
  <c r="F131" i="18"/>
  <c r="F148" i="18"/>
  <c r="F161" i="18"/>
  <c r="F173" i="18"/>
  <c r="F185" i="18"/>
  <c r="F197" i="18"/>
  <c r="F63" i="18"/>
  <c r="F47" i="18" s="1"/>
  <c r="F33" i="18"/>
  <c r="F27" i="18" s="1"/>
  <c r="F40" i="18"/>
  <c r="F18" i="18"/>
  <c r="F10" i="18"/>
  <c r="F4" i="18" s="1"/>
  <c r="F216" i="13" l="1"/>
  <c r="F204" i="13"/>
  <c r="F192" i="13"/>
  <c r="F180" i="13"/>
  <c r="F168" i="13"/>
  <c r="F154" i="13"/>
  <c r="F136" i="13"/>
  <c r="F118" i="13"/>
  <c r="F101" i="13"/>
  <c r="F83" i="13"/>
  <c r="F65" i="13"/>
  <c r="F49" i="13" s="1"/>
  <c r="F33" i="13"/>
  <c r="F41" i="13"/>
  <c r="F18" i="13"/>
  <c r="F10" i="13"/>
  <c r="F4" i="13" s="1"/>
  <c r="F27" i="13" l="1"/>
  <c r="F157" i="13"/>
  <c r="F152" i="12"/>
  <c r="F135" i="12"/>
  <c r="F119" i="12" s="1"/>
  <c r="F117" i="12"/>
  <c r="F100" i="12"/>
  <c r="F84" i="12" s="1"/>
  <c r="F82" i="12"/>
  <c r="F65" i="12"/>
  <c r="F40" i="12"/>
  <c r="F34" i="12" s="1"/>
  <c r="F47" i="12"/>
  <c r="F25" i="12"/>
  <c r="F32" i="12"/>
  <c r="F17" i="12"/>
  <c r="F10" i="12"/>
  <c r="F4" i="12" s="1"/>
  <c r="F49" i="12" l="1"/>
  <c r="F19" i="12"/>
  <c r="F456" i="11"/>
  <c r="F439" i="11"/>
  <c r="F423" i="11" s="1"/>
  <c r="F421" i="11"/>
  <c r="F404" i="11"/>
  <c r="F388" i="11" s="1"/>
  <c r="F386" i="11"/>
  <c r="F369" i="11"/>
  <c r="F353" i="11" s="1"/>
  <c r="F350" i="11"/>
  <c r="F333" i="11"/>
  <c r="F315" i="11"/>
  <c r="F298" i="11"/>
  <c r="F282" i="11" s="1"/>
  <c r="F280" i="11"/>
  <c r="F263" i="11"/>
  <c r="F247" i="11" s="1"/>
  <c r="F245" i="11"/>
  <c r="F228" i="11"/>
  <c r="F212" i="11" s="1"/>
  <c r="F193" i="11"/>
  <c r="F177" i="11" s="1"/>
  <c r="F210" i="11"/>
  <c r="F175" i="11"/>
  <c r="F158" i="11"/>
  <c r="F142" i="11" s="1"/>
  <c r="F317" i="11" l="1"/>
  <c r="F140" i="11"/>
  <c r="F133" i="11"/>
  <c r="F127" i="11" s="1"/>
  <c r="F125" i="11"/>
  <c r="F118" i="11"/>
  <c r="F112" i="11" s="1"/>
  <c r="F103" i="11"/>
  <c r="F110" i="11"/>
  <c r="F92" i="11"/>
  <c r="F85" i="11"/>
  <c r="F77" i="11"/>
  <c r="F64" i="11" s="1"/>
  <c r="F70" i="11"/>
  <c r="F62" i="11"/>
  <c r="F55" i="11"/>
  <c r="F49" i="11" s="1"/>
  <c r="F47" i="11"/>
  <c r="F40" i="11"/>
  <c r="F34" i="11" s="1"/>
  <c r="F32" i="11"/>
  <c r="F25" i="11"/>
  <c r="F19" i="11" s="1"/>
  <c r="F4" i="11"/>
  <c r="F17" i="11"/>
  <c r="F10" i="11"/>
  <c r="F79" i="11" l="1"/>
  <c r="F97" i="11"/>
  <c r="F62" i="21"/>
  <c r="F27" i="21" s="1"/>
  <c r="F58" i="9"/>
  <c r="F39" i="9"/>
  <c r="F23" i="9" s="1"/>
  <c r="F17" i="9" l="1"/>
  <c r="F10" i="9"/>
  <c r="F4" i="9" s="1"/>
  <c r="F286" i="8" l="1"/>
  <c r="F236" i="8" s="1"/>
  <c r="F234" i="8"/>
  <c r="F217" i="8"/>
  <c r="F200" i="8"/>
  <c r="F148" i="8"/>
  <c r="F165" i="8"/>
  <c r="F182" i="8"/>
  <c r="F130" i="8"/>
  <c r="F113" i="8"/>
  <c r="F96" i="8"/>
  <c r="F184" i="8" l="1"/>
  <c r="F80" i="8"/>
  <c r="F132" i="8"/>
  <c r="F55" i="8"/>
  <c r="F48" i="8"/>
  <c r="F42" i="8" s="1"/>
  <c r="F36" i="8" l="1"/>
  <c r="F29" i="8"/>
  <c r="F10" i="8"/>
  <c r="F4" i="8" s="1"/>
  <c r="F17" i="8"/>
  <c r="F23" i="8" l="1"/>
  <c r="F182" i="7"/>
  <c r="F165" i="7"/>
  <c r="F148" i="7"/>
  <c r="F132" i="7" s="1"/>
  <c r="F286" i="7"/>
  <c r="F236" i="7" s="1"/>
  <c r="F130" i="7"/>
  <c r="F113" i="7"/>
  <c r="F96" i="7"/>
  <c r="F80" i="7" s="1"/>
  <c r="F55" i="7" l="1"/>
  <c r="F48" i="7"/>
  <c r="F36" i="7"/>
  <c r="F29" i="7"/>
  <c r="F23" i="7" s="1"/>
  <c r="F17" i="7"/>
  <c r="F10" i="7"/>
  <c r="F4" i="7" s="1"/>
  <c r="F42" i="7" l="1"/>
  <c r="F26" i="6"/>
  <c r="F20" i="6" s="1"/>
  <c r="F18" i="6"/>
  <c r="F11" i="6"/>
  <c r="F5" i="6" l="1"/>
  <c r="F82" i="5"/>
  <c r="F66" i="5" s="1"/>
  <c r="F99" i="5"/>
  <c r="F134" i="5"/>
  <c r="F117" i="5"/>
  <c r="F101" i="5" s="1"/>
  <c r="F169" i="5"/>
  <c r="F152" i="5"/>
  <c r="F136" i="5" s="1"/>
  <c r="F204" i="5"/>
  <c r="F171" i="5" s="1"/>
  <c r="F187" i="5"/>
  <c r="F64" i="5" l="1"/>
  <c r="F57" i="5"/>
  <c r="F51" i="5" s="1"/>
  <c r="F49" i="5"/>
  <c r="F42" i="5"/>
  <c r="F36" i="5" s="1"/>
  <c r="F33" i="5"/>
  <c r="F26" i="5"/>
  <c r="F20" i="5" s="1"/>
  <c r="F18" i="5"/>
  <c r="F11" i="5"/>
  <c r="F5" i="5" s="1"/>
  <c r="F522" i="14" l="1"/>
  <c r="F505" i="14"/>
  <c r="F488" i="14"/>
  <c r="F472" i="14" s="1"/>
  <c r="F470" i="14"/>
  <c r="F453" i="14"/>
  <c r="F436" i="14"/>
  <c r="F420" i="14" s="1"/>
  <c r="F418" i="14"/>
  <c r="F401" i="14"/>
  <c r="F384" i="14"/>
  <c r="F368" i="14" s="1"/>
  <c r="F366" i="14"/>
  <c r="F349" i="14"/>
  <c r="F332" i="14"/>
  <c r="F314" i="14"/>
  <c r="F297" i="14"/>
  <c r="F280" i="14"/>
  <c r="F262" i="14"/>
  <c r="F245" i="14"/>
  <c r="F228" i="14"/>
  <c r="F212" i="14" s="1"/>
  <c r="F210" i="14"/>
  <c r="F193" i="14"/>
  <c r="F176" i="14"/>
  <c r="F158" i="14"/>
  <c r="F108" i="14" s="1"/>
  <c r="F141" i="14"/>
  <c r="F124" i="14"/>
  <c r="F106" i="14"/>
  <c r="F89" i="14"/>
  <c r="F72" i="14"/>
  <c r="F56" i="14" s="1"/>
  <c r="F54" i="14"/>
  <c r="F37" i="14"/>
  <c r="F20" i="14"/>
  <c r="F4" i="14" s="1"/>
  <c r="F160" i="14" l="1"/>
  <c r="F316" i="14"/>
  <c r="F264" i="14"/>
  <c r="F183" i="4"/>
  <c r="F177" i="4" s="1"/>
  <c r="F171" i="4"/>
  <c r="F164" i="4"/>
  <c r="F158" i="4" s="1"/>
  <c r="F152" i="4"/>
  <c r="F145" i="4"/>
  <c r="F113" i="4"/>
  <c r="F100" i="4" s="1"/>
  <c r="F94" i="4"/>
  <c r="F87" i="4"/>
  <c r="F81" i="4" s="1"/>
  <c r="F75" i="4"/>
  <c r="F68" i="4"/>
  <c r="F56" i="4"/>
  <c r="F49" i="4"/>
  <c r="F43" i="4" s="1"/>
  <c r="F30" i="4"/>
  <c r="F24" i="4" s="1"/>
  <c r="E30" i="4"/>
  <c r="F139" i="4" l="1"/>
  <c r="F62" i="4"/>
  <c r="F133" i="4"/>
  <c r="D11" i="16"/>
  <c r="F126" i="4" l="1"/>
  <c r="F120" i="4" s="1"/>
  <c r="F18" i="4" l="1"/>
  <c r="F4" i="4" s="1"/>
  <c r="F208" i="22" l="1"/>
  <c r="F149" i="22" s="1"/>
  <c r="E208" i="22"/>
  <c r="D208" i="22"/>
  <c r="C208" i="22"/>
  <c r="E196" i="22"/>
  <c r="D196" i="22"/>
  <c r="C196" i="22"/>
  <c r="E184" i="22"/>
  <c r="D184" i="22"/>
  <c r="C184" i="22"/>
  <c r="E172" i="22"/>
  <c r="D172" i="22"/>
  <c r="C172" i="22"/>
  <c r="E160" i="22"/>
  <c r="D160" i="22"/>
  <c r="C160" i="22"/>
  <c r="E147" i="22"/>
  <c r="D147" i="22"/>
  <c r="C147" i="22"/>
  <c r="E130" i="22"/>
  <c r="D130" i="22"/>
  <c r="C130" i="22"/>
  <c r="E113" i="22"/>
  <c r="D113" i="22"/>
  <c r="C113" i="22"/>
  <c r="E96" i="22"/>
  <c r="D96" i="22"/>
  <c r="C96" i="22"/>
  <c r="E79" i="22"/>
  <c r="D79" i="22"/>
  <c r="C79" i="22"/>
  <c r="E62" i="22"/>
  <c r="D62" i="22"/>
  <c r="C62" i="22"/>
  <c r="E39" i="22"/>
  <c r="D39" i="22"/>
  <c r="C39" i="22"/>
  <c r="E32" i="22"/>
  <c r="D32" i="22"/>
  <c r="C32" i="22"/>
  <c r="E17" i="22"/>
  <c r="D17" i="22"/>
  <c r="C17" i="22"/>
  <c r="E10" i="22"/>
  <c r="E4" i="22" s="1"/>
  <c r="D10" i="22"/>
  <c r="D4" i="22" s="1"/>
  <c r="C10" i="22"/>
  <c r="C4" i="22" s="1"/>
  <c r="E46" i="22" l="1"/>
  <c r="E26" i="22"/>
  <c r="E149" i="22"/>
  <c r="C149" i="22"/>
  <c r="D149" i="22"/>
  <c r="C46" i="22"/>
  <c r="D46" i="22"/>
  <c r="C26" i="22"/>
  <c r="D26" i="22"/>
  <c r="E456" i="11" l="1"/>
  <c r="D456" i="11"/>
  <c r="D423" i="11" s="1"/>
  <c r="C456" i="11"/>
  <c r="E439" i="11"/>
  <c r="E423" i="11" s="1"/>
  <c r="D439" i="11"/>
  <c r="C439" i="11"/>
  <c r="C423" i="11" s="1"/>
  <c r="E421" i="11"/>
  <c r="D421" i="11"/>
  <c r="C421" i="11"/>
  <c r="E404" i="11"/>
  <c r="E388" i="11" s="1"/>
  <c r="D404" i="11"/>
  <c r="D388" i="11" s="1"/>
  <c r="C404" i="11"/>
  <c r="C388" i="11" s="1"/>
  <c r="C386" i="11"/>
  <c r="C353" i="11" s="1"/>
  <c r="E386" i="11"/>
  <c r="E353" i="11" s="1"/>
  <c r="D386" i="11"/>
  <c r="D353" i="11" s="1"/>
  <c r="E369" i="11"/>
  <c r="D369" i="11"/>
  <c r="C369" i="11"/>
  <c r="E140" i="11" l="1"/>
  <c r="D140" i="11"/>
  <c r="C140" i="11"/>
  <c r="E133" i="11"/>
  <c r="E127" i="11" s="1"/>
  <c r="D133" i="11"/>
  <c r="C133" i="11"/>
  <c r="C127" i="11" s="1"/>
  <c r="D127" i="11"/>
  <c r="E125" i="11"/>
  <c r="D125" i="11"/>
  <c r="C125" i="11"/>
  <c r="E118" i="11"/>
  <c r="E112" i="11" s="1"/>
  <c r="D118" i="11"/>
  <c r="D112" i="11" s="1"/>
  <c r="C118" i="11"/>
  <c r="E110" i="11"/>
  <c r="D110" i="11"/>
  <c r="C110" i="11"/>
  <c r="E103" i="11"/>
  <c r="E97" i="11" s="1"/>
  <c r="D103" i="11"/>
  <c r="C103" i="11"/>
  <c r="C97" i="11" s="1"/>
  <c r="E92" i="11"/>
  <c r="E85" i="11"/>
  <c r="E79" i="11" s="1"/>
  <c r="C112" i="11" l="1"/>
  <c r="D97" i="11"/>
  <c r="E350" i="11" l="1"/>
  <c r="E333" i="11"/>
  <c r="E315" i="11"/>
  <c r="E298" i="11"/>
  <c r="E280" i="11"/>
  <c r="E263" i="11"/>
  <c r="E245" i="11"/>
  <c r="E228" i="11"/>
  <c r="E210" i="11"/>
  <c r="E193" i="11"/>
  <c r="E175" i="11"/>
  <c r="E158" i="11"/>
  <c r="E77" i="11"/>
  <c r="E70" i="11"/>
  <c r="E64" i="11" s="1"/>
  <c r="E62" i="11"/>
  <c r="E55" i="11"/>
  <c r="E47" i="11"/>
  <c r="E40" i="11"/>
  <c r="E34" i="11" s="1"/>
  <c r="E32" i="11"/>
  <c r="E25" i="11"/>
  <c r="E17" i="11"/>
  <c r="E10" i="11"/>
  <c r="E4" i="11" s="1"/>
  <c r="E212" i="11" l="1"/>
  <c r="E142" i="11"/>
  <c r="E49" i="11"/>
  <c r="E317" i="11"/>
  <c r="E282" i="11"/>
  <c r="E247" i="11"/>
  <c r="E177" i="11"/>
  <c r="E19" i="11"/>
  <c r="E209" i="18"/>
  <c r="F209" i="18"/>
  <c r="F150" i="18" s="1"/>
  <c r="E197" i="18"/>
  <c r="E185" i="18"/>
  <c r="E173" i="18"/>
  <c r="E161" i="18"/>
  <c r="E148" i="18"/>
  <c r="E131" i="18"/>
  <c r="E114" i="18"/>
  <c r="E97" i="18"/>
  <c r="E80" i="18"/>
  <c r="E63" i="18"/>
  <c r="E47" i="18" s="1"/>
  <c r="E40" i="18"/>
  <c r="E33" i="18"/>
  <c r="E18" i="18"/>
  <c r="E10" i="18"/>
  <c r="E4" i="18" l="1"/>
  <c r="E27" i="18"/>
  <c r="E150" i="18"/>
  <c r="E62" i="21"/>
  <c r="D62" i="21"/>
  <c r="C62" i="21"/>
  <c r="E43" i="21"/>
  <c r="D43" i="21"/>
  <c r="D27" i="21" s="1"/>
  <c r="C43" i="21"/>
  <c r="C27" i="21" s="1"/>
  <c r="E10" i="21"/>
  <c r="D10" i="21"/>
  <c r="C10" i="21"/>
  <c r="C4" i="21" s="1"/>
  <c r="E41" i="13"/>
  <c r="E27" i="21" l="1"/>
  <c r="E4" i="21"/>
  <c r="D4" i="21"/>
  <c r="E216" i="13" l="1"/>
  <c r="E204" i="13"/>
  <c r="E192" i="13"/>
  <c r="E180" i="13"/>
  <c r="E168" i="13"/>
  <c r="E154" i="13"/>
  <c r="E136" i="13"/>
  <c r="E118" i="13"/>
  <c r="E101" i="13"/>
  <c r="E83" i="13"/>
  <c r="E65" i="13"/>
  <c r="E33" i="13"/>
  <c r="E27" i="13" s="1"/>
  <c r="E18" i="13"/>
  <c r="E10" i="13"/>
  <c r="E4" i="13" s="1"/>
  <c r="E49" i="13" l="1"/>
  <c r="E157" i="13"/>
  <c r="E152" i="12" l="1"/>
  <c r="E135" i="12"/>
  <c r="E117" i="12"/>
  <c r="E100" i="12"/>
  <c r="E82" i="12"/>
  <c r="E65" i="12"/>
  <c r="E47" i="12"/>
  <c r="E40" i="12"/>
  <c r="E32" i="12"/>
  <c r="E25" i="12"/>
  <c r="E17" i="12"/>
  <c r="E10" i="12"/>
  <c r="E4" i="12" s="1"/>
  <c r="E34" i="12" l="1"/>
  <c r="E19" i="12"/>
  <c r="E119" i="12"/>
  <c r="E84" i="12"/>
  <c r="E49" i="12"/>
  <c r="E58" i="9" l="1"/>
  <c r="E39" i="9"/>
  <c r="E23" i="9" s="1"/>
  <c r="E17" i="9"/>
  <c r="E10" i="9"/>
  <c r="E4" i="9" s="1"/>
  <c r="E286" i="8"/>
  <c r="E269" i="8"/>
  <c r="E252" i="8"/>
  <c r="E234" i="8"/>
  <c r="E217" i="8"/>
  <c r="E200" i="8"/>
  <c r="E182" i="8"/>
  <c r="E165" i="8"/>
  <c r="E148" i="8"/>
  <c r="E130" i="8"/>
  <c r="E113" i="8"/>
  <c r="E96" i="8"/>
  <c r="E236" i="8" l="1"/>
  <c r="E184" i="8"/>
  <c r="E132" i="8"/>
  <c r="E80" i="8"/>
  <c r="E74" i="8" l="1"/>
  <c r="E61" i="8" s="1"/>
  <c r="E55" i="8"/>
  <c r="E48" i="8"/>
  <c r="E42" i="8"/>
  <c r="E36" i="8"/>
  <c r="E29" i="8"/>
  <c r="E23" i="8"/>
  <c r="E17" i="8"/>
  <c r="E10" i="8"/>
  <c r="E4" i="8" l="1"/>
  <c r="E286" i="7"/>
  <c r="E269" i="7"/>
  <c r="E252" i="7"/>
  <c r="E234" i="7"/>
  <c r="E217" i="7"/>
  <c r="E200" i="7"/>
  <c r="E182" i="7"/>
  <c r="E165" i="7"/>
  <c r="E148" i="7"/>
  <c r="E130" i="7"/>
  <c r="E113" i="7"/>
  <c r="E96" i="7"/>
  <c r="E236" i="7" l="1"/>
  <c r="E184" i="7"/>
  <c r="E132" i="7"/>
  <c r="E80" i="7"/>
  <c r="E74" i="7" l="1"/>
  <c r="E61" i="7" s="1"/>
  <c r="E55" i="7" l="1"/>
  <c r="E48" i="7"/>
  <c r="E36" i="7"/>
  <c r="E29" i="7"/>
  <c r="E17" i="7"/>
  <c r="E10" i="7"/>
  <c r="E4" i="7" s="1"/>
  <c r="E42" i="7" l="1"/>
  <c r="E23" i="7"/>
  <c r="E26" i="6" l="1"/>
  <c r="E18" i="6"/>
  <c r="E11" i="6"/>
  <c r="E5" i="6"/>
  <c r="E204" i="5"/>
  <c r="E187" i="5"/>
  <c r="E171" i="5"/>
  <c r="E169" i="5"/>
  <c r="E152" i="5"/>
  <c r="E134" i="5"/>
  <c r="E117" i="5"/>
  <c r="E99" i="5"/>
  <c r="E82" i="5"/>
  <c r="D522" i="14"/>
  <c r="E522" i="14"/>
  <c r="D505" i="14"/>
  <c r="E505" i="14"/>
  <c r="D488" i="14"/>
  <c r="E488" i="14"/>
  <c r="D470" i="14"/>
  <c r="E470" i="14"/>
  <c r="D453" i="14"/>
  <c r="E453" i="14"/>
  <c r="D436" i="14"/>
  <c r="E436" i="14"/>
  <c r="E472" i="14" l="1"/>
  <c r="E66" i="5"/>
  <c r="E420" i="14"/>
  <c r="E20" i="6"/>
  <c r="E136" i="5"/>
  <c r="E101" i="5"/>
  <c r="D472" i="14"/>
  <c r="D420" i="14"/>
  <c r="D418" i="14" l="1"/>
  <c r="E418" i="14"/>
  <c r="D401" i="14"/>
  <c r="E401" i="14"/>
  <c r="D384" i="14"/>
  <c r="E384" i="14"/>
  <c r="D366" i="14"/>
  <c r="E366" i="14"/>
  <c r="D349" i="14"/>
  <c r="E349" i="14"/>
  <c r="D332" i="14"/>
  <c r="E332" i="14"/>
  <c r="D314" i="14"/>
  <c r="E314" i="14"/>
  <c r="D297" i="14"/>
  <c r="E297" i="14"/>
  <c r="D280" i="14"/>
  <c r="E280" i="14"/>
  <c r="D262" i="14"/>
  <c r="E262" i="14"/>
  <c r="D245" i="14"/>
  <c r="E245" i="14"/>
  <c r="D228" i="14"/>
  <c r="E228" i="14"/>
  <c r="E212" i="14" s="1"/>
  <c r="D210" i="14"/>
  <c r="E210" i="14"/>
  <c r="D193" i="14"/>
  <c r="E193" i="14"/>
  <c r="D176" i="14"/>
  <c r="E176" i="14"/>
  <c r="D158" i="14"/>
  <c r="E158" i="14"/>
  <c r="D141" i="14"/>
  <c r="E141" i="14"/>
  <c r="D124" i="14"/>
  <c r="E124" i="14"/>
  <c r="D106" i="14"/>
  <c r="E106" i="14"/>
  <c r="D89" i="14"/>
  <c r="E89" i="14"/>
  <c r="D72" i="14"/>
  <c r="E72" i="14"/>
  <c r="D54" i="14"/>
  <c r="E54" i="14"/>
  <c r="D37" i="14"/>
  <c r="E37" i="14"/>
  <c r="D20" i="14"/>
  <c r="D4" i="14" s="1"/>
  <c r="E20" i="14"/>
  <c r="D212" i="14" l="1"/>
  <c r="D108" i="14"/>
  <c r="E56" i="14"/>
  <c r="E108" i="14"/>
  <c r="E160" i="14"/>
  <c r="E368" i="14"/>
  <c r="D368" i="14"/>
  <c r="D316" i="14"/>
  <c r="E316" i="14"/>
  <c r="E264" i="14"/>
  <c r="D264" i="14"/>
  <c r="D160" i="14"/>
  <c r="D56" i="14"/>
  <c r="E4" i="14"/>
  <c r="E64" i="5" l="1"/>
  <c r="E57" i="5"/>
  <c r="E49" i="5"/>
  <c r="E42" i="5"/>
  <c r="E33" i="5"/>
  <c r="E26" i="5"/>
  <c r="E18" i="5"/>
  <c r="E11" i="5"/>
  <c r="E5" i="5" s="1"/>
  <c r="D190" i="4"/>
  <c r="D183" i="4"/>
  <c r="E183" i="4"/>
  <c r="E177" i="4" s="1"/>
  <c r="D171" i="4"/>
  <c r="E171" i="4"/>
  <c r="D164" i="4"/>
  <c r="E164" i="4"/>
  <c r="E51" i="5" l="1"/>
  <c r="D177" i="4"/>
  <c r="D158" i="4"/>
  <c r="E158" i="4"/>
  <c r="E36" i="5"/>
  <c r="E20" i="5"/>
  <c r="D152" i="4"/>
  <c r="E152" i="4"/>
  <c r="D145" i="4"/>
  <c r="D139" i="4" s="1"/>
  <c r="E145" i="4"/>
  <c r="E139" i="4" s="1"/>
  <c r="D133" i="4" l="1"/>
  <c r="E133" i="4"/>
  <c r="D126" i="4"/>
  <c r="E126" i="4"/>
  <c r="D113" i="4"/>
  <c r="E113" i="4"/>
  <c r="D106" i="4"/>
  <c r="E106" i="4"/>
  <c r="D94" i="4"/>
  <c r="E94" i="4"/>
  <c r="D87" i="4"/>
  <c r="E87" i="4"/>
  <c r="D75" i="4"/>
  <c r="E75" i="4"/>
  <c r="D68" i="4"/>
  <c r="E68" i="4"/>
  <c r="E62" i="4" s="1"/>
  <c r="D56" i="4"/>
  <c r="E56" i="4"/>
  <c r="D49" i="4"/>
  <c r="E49" i="4"/>
  <c r="D37" i="4"/>
  <c r="E37" i="4"/>
  <c r="D30" i="4"/>
  <c r="D18" i="4"/>
  <c r="E18" i="4"/>
  <c r="D11" i="4"/>
  <c r="E11" i="4"/>
  <c r="E4" i="4" s="1"/>
  <c r="D100" i="4" l="1"/>
  <c r="D62" i="4"/>
  <c r="E24" i="4"/>
  <c r="D4" i="4"/>
  <c r="E120" i="4"/>
  <c r="D120" i="4"/>
  <c r="E100" i="4"/>
  <c r="E43" i="4"/>
  <c r="E81" i="4"/>
  <c r="D43" i="4"/>
  <c r="D81" i="4"/>
  <c r="D24" i="4"/>
  <c r="C9" i="16" l="1"/>
  <c r="D9" i="16"/>
  <c r="B9" i="16"/>
  <c r="D209" i="18" l="1"/>
  <c r="C209" i="18"/>
  <c r="D197" i="18"/>
  <c r="C197" i="18"/>
  <c r="D185" i="18"/>
  <c r="C185" i="18"/>
  <c r="D173" i="18"/>
  <c r="C173" i="18"/>
  <c r="D161" i="18"/>
  <c r="D150" i="18" s="1"/>
  <c r="C161" i="18"/>
  <c r="D148" i="18"/>
  <c r="C148" i="18"/>
  <c r="D131" i="18"/>
  <c r="C131" i="18"/>
  <c r="D114" i="18"/>
  <c r="C114" i="18"/>
  <c r="D97" i="18"/>
  <c r="C97" i="18"/>
  <c r="D80" i="18"/>
  <c r="C80" i="18"/>
  <c r="D63" i="18"/>
  <c r="D47" i="18" s="1"/>
  <c r="C63" i="18"/>
  <c r="D40" i="18"/>
  <c r="C40" i="18"/>
  <c r="D33" i="18"/>
  <c r="C33" i="18"/>
  <c r="D18" i="18"/>
  <c r="C18" i="18"/>
  <c r="D10" i="18"/>
  <c r="D4" i="18" s="1"/>
  <c r="C10" i="18"/>
  <c r="C4" i="18" s="1"/>
  <c r="C154" i="13"/>
  <c r="C216" i="13"/>
  <c r="D216" i="13"/>
  <c r="D204" i="13"/>
  <c r="C204" i="13"/>
  <c r="D192" i="13"/>
  <c r="C192" i="13"/>
  <c r="D180" i="13"/>
  <c r="C180" i="13"/>
  <c r="D168" i="13"/>
  <c r="C168" i="13"/>
  <c r="C83" i="13"/>
  <c r="C65" i="13"/>
  <c r="D154" i="13"/>
  <c r="D136" i="13"/>
  <c r="C136" i="13"/>
  <c r="D118" i="13"/>
  <c r="C118" i="13"/>
  <c r="D101" i="13"/>
  <c r="C101" i="13"/>
  <c r="D83" i="13"/>
  <c r="D65" i="13"/>
  <c r="D41" i="13"/>
  <c r="C41" i="13"/>
  <c r="D33" i="13"/>
  <c r="C33" i="13"/>
  <c r="C27" i="13" s="1"/>
  <c r="D18" i="13"/>
  <c r="C18" i="13"/>
  <c r="C10" i="13"/>
  <c r="C4" i="13" s="1"/>
  <c r="D10" i="13"/>
  <c r="D84" i="12"/>
  <c r="D152" i="12"/>
  <c r="C152" i="12"/>
  <c r="C119" i="12" s="1"/>
  <c r="D135" i="12"/>
  <c r="D119" i="12" s="1"/>
  <c r="C135" i="12"/>
  <c r="D117" i="12"/>
  <c r="C117" i="12"/>
  <c r="D100" i="12"/>
  <c r="C100" i="12"/>
  <c r="C84" i="12" s="1"/>
  <c r="D82" i="12"/>
  <c r="D49" i="12" s="1"/>
  <c r="C82" i="12"/>
  <c r="C65" i="12"/>
  <c r="C49" i="12" s="1"/>
  <c r="D65" i="12"/>
  <c r="D47" i="12"/>
  <c r="C47" i="12"/>
  <c r="C34" i="12" s="1"/>
  <c r="D40" i="12"/>
  <c r="C40" i="12"/>
  <c r="D32" i="12"/>
  <c r="C32" i="12"/>
  <c r="D25" i="12"/>
  <c r="C25" i="12"/>
  <c r="C19" i="12" s="1"/>
  <c r="D17" i="12"/>
  <c r="C17" i="12"/>
  <c r="D10" i="12"/>
  <c r="C10" i="12"/>
  <c r="C4" i="12" s="1"/>
  <c r="D317" i="11"/>
  <c r="C317" i="11"/>
  <c r="D212" i="11"/>
  <c r="D350" i="11"/>
  <c r="C350" i="11"/>
  <c r="D333" i="11"/>
  <c r="C333" i="11"/>
  <c r="D315" i="11"/>
  <c r="C315" i="11"/>
  <c r="C282" i="11" s="1"/>
  <c r="D298" i="11"/>
  <c r="D282" i="11" s="1"/>
  <c r="C298" i="11"/>
  <c r="D280" i="11"/>
  <c r="C280" i="11"/>
  <c r="D263" i="11"/>
  <c r="D247" i="11" s="1"/>
  <c r="C263" i="11"/>
  <c r="C247" i="11" s="1"/>
  <c r="D245" i="11"/>
  <c r="C245" i="11"/>
  <c r="D228" i="11"/>
  <c r="C228" i="11"/>
  <c r="C212" i="11" s="1"/>
  <c r="D210" i="11"/>
  <c r="C210" i="11"/>
  <c r="C177" i="11" s="1"/>
  <c r="D193" i="11"/>
  <c r="C193" i="11"/>
  <c r="C142" i="11"/>
  <c r="D175" i="11"/>
  <c r="C175" i="11"/>
  <c r="D158" i="11"/>
  <c r="D142" i="11" s="1"/>
  <c r="C158" i="11"/>
  <c r="D92" i="11"/>
  <c r="C92" i="11"/>
  <c r="D85" i="11"/>
  <c r="D79" i="11" s="1"/>
  <c r="C85" i="11"/>
  <c r="D77" i="11"/>
  <c r="C77" i="11"/>
  <c r="D70" i="11"/>
  <c r="C70" i="11"/>
  <c r="D62" i="11"/>
  <c r="C62" i="11"/>
  <c r="D55" i="11"/>
  <c r="C55" i="11"/>
  <c r="D47" i="11"/>
  <c r="C47" i="11"/>
  <c r="D40" i="11"/>
  <c r="C40" i="11"/>
  <c r="D32" i="11"/>
  <c r="C32" i="11"/>
  <c r="D25" i="11"/>
  <c r="C25" i="11"/>
  <c r="C19" i="11" s="1"/>
  <c r="D17" i="11"/>
  <c r="D4" i="11" s="1"/>
  <c r="C17" i="11"/>
  <c r="D10" i="11"/>
  <c r="C10" i="11"/>
  <c r="C4" i="11" s="1"/>
  <c r="D58" i="9"/>
  <c r="C58" i="9"/>
  <c r="D39" i="9"/>
  <c r="D23" i="9" s="1"/>
  <c r="C39" i="9"/>
  <c r="C23" i="9" s="1"/>
  <c r="D4" i="9"/>
  <c r="D17" i="9"/>
  <c r="C17" i="9"/>
  <c r="C10" i="9"/>
  <c r="C4" i="9" s="1"/>
  <c r="D10" i="9"/>
  <c r="C236" i="8"/>
  <c r="D286" i="8"/>
  <c r="C286" i="8"/>
  <c r="D269" i="8"/>
  <c r="C269" i="8"/>
  <c r="D252" i="8"/>
  <c r="C252" i="8"/>
  <c r="D234" i="8"/>
  <c r="C234" i="8"/>
  <c r="D217" i="8"/>
  <c r="C217" i="8"/>
  <c r="D200" i="8"/>
  <c r="C200" i="8"/>
  <c r="D182" i="8"/>
  <c r="C182" i="8"/>
  <c r="D165" i="8"/>
  <c r="C165" i="8"/>
  <c r="D148" i="8"/>
  <c r="C148" i="8"/>
  <c r="D130" i="8"/>
  <c r="C130" i="8"/>
  <c r="D113" i="8"/>
  <c r="C113" i="8"/>
  <c r="D96" i="8"/>
  <c r="C96" i="8"/>
  <c r="C61" i="8"/>
  <c r="D74" i="8"/>
  <c r="C74" i="8"/>
  <c r="D67" i="8"/>
  <c r="C67" i="8"/>
  <c r="D61" i="8"/>
  <c r="D55" i="8"/>
  <c r="C55" i="8"/>
  <c r="D48" i="8"/>
  <c r="C48" i="8"/>
  <c r="D42" i="8"/>
  <c r="D36" i="8"/>
  <c r="D23" i="8" s="1"/>
  <c r="C36" i="8"/>
  <c r="D29" i="8"/>
  <c r="C29" i="8"/>
  <c r="C23" i="8" s="1"/>
  <c r="D17" i="8"/>
  <c r="C17" i="8"/>
  <c r="D10" i="8"/>
  <c r="C10" i="8"/>
  <c r="D286" i="7"/>
  <c r="C286" i="7"/>
  <c r="C236" i="7" s="1"/>
  <c r="D269" i="7"/>
  <c r="D236" i="7" s="1"/>
  <c r="C269" i="7"/>
  <c r="D252" i="7"/>
  <c r="C252" i="7"/>
  <c r="D234" i="7"/>
  <c r="C234" i="7"/>
  <c r="C184" i="7" s="1"/>
  <c r="D217" i="7"/>
  <c r="C217" i="7"/>
  <c r="D200" i="7"/>
  <c r="C200" i="7"/>
  <c r="D182" i="7"/>
  <c r="C182" i="7"/>
  <c r="D165" i="7"/>
  <c r="C165" i="7"/>
  <c r="D148" i="7"/>
  <c r="C148" i="7"/>
  <c r="D130" i="7"/>
  <c r="C130" i="7"/>
  <c r="D113" i="7"/>
  <c r="C113" i="7"/>
  <c r="D96" i="7"/>
  <c r="D80" i="7" s="1"/>
  <c r="C96" i="7"/>
  <c r="C80" i="7" s="1"/>
  <c r="D74" i="7"/>
  <c r="C74" i="7"/>
  <c r="D67" i="7"/>
  <c r="C67" i="7"/>
  <c r="C61" i="7" s="1"/>
  <c r="D61" i="7"/>
  <c r="D55" i="7"/>
  <c r="C55" i="7"/>
  <c r="C42" i="7" s="1"/>
  <c r="D48" i="7"/>
  <c r="C48" i="7"/>
  <c r="D36" i="7"/>
  <c r="C36" i="7"/>
  <c r="D29" i="7"/>
  <c r="C29" i="7"/>
  <c r="D17" i="7"/>
  <c r="C17" i="7"/>
  <c r="C10" i="7"/>
  <c r="C4" i="7" s="1"/>
  <c r="D10" i="7"/>
  <c r="D4" i="7" s="1"/>
  <c r="C150" i="18" l="1"/>
  <c r="C49" i="13"/>
  <c r="C42" i="8"/>
  <c r="D4" i="12"/>
  <c r="D184" i="7"/>
  <c r="C4" i="8"/>
  <c r="D49" i="13"/>
  <c r="D132" i="7"/>
  <c r="C79" i="11"/>
  <c r="C23" i="7"/>
  <c r="D4" i="8"/>
  <c r="D4" i="13"/>
  <c r="D27" i="13"/>
  <c r="D157" i="13"/>
  <c r="C157" i="13"/>
  <c r="C47" i="18"/>
  <c r="C27" i="18"/>
  <c r="D27" i="18"/>
  <c r="D34" i="12"/>
  <c r="D19" i="12"/>
  <c r="D177" i="11"/>
  <c r="C49" i="11"/>
  <c r="C34" i="11"/>
  <c r="D64" i="11"/>
  <c r="C64" i="11"/>
  <c r="D49" i="11"/>
  <c r="D34" i="11"/>
  <c r="D19" i="11"/>
  <c r="D80" i="8"/>
  <c r="D236" i="8"/>
  <c r="C184" i="8"/>
  <c r="D184" i="8"/>
  <c r="C132" i="8"/>
  <c r="D132" i="8"/>
  <c r="C132" i="7"/>
  <c r="D23" i="7"/>
  <c r="D42" i="7"/>
  <c r="D26" i="6"/>
  <c r="C26" i="6"/>
  <c r="D11" i="6"/>
  <c r="C11" i="6"/>
  <c r="D18" i="6"/>
  <c r="C18" i="6"/>
  <c r="D204" i="5"/>
  <c r="D171" i="5" s="1"/>
  <c r="C204" i="5"/>
  <c r="D187" i="5"/>
  <c r="C187" i="5"/>
  <c r="D169" i="5"/>
  <c r="C169" i="5"/>
  <c r="D152" i="5"/>
  <c r="C152" i="5"/>
  <c r="D134" i="5"/>
  <c r="C134" i="5"/>
  <c r="D117" i="5"/>
  <c r="C117" i="5"/>
  <c r="D99" i="5"/>
  <c r="C99" i="5"/>
  <c r="D82" i="5"/>
  <c r="D66" i="5" s="1"/>
  <c r="C82" i="5"/>
  <c r="C66" i="5" s="1"/>
  <c r="D64" i="5"/>
  <c r="C64" i="5"/>
  <c r="D57" i="5"/>
  <c r="C57" i="5"/>
  <c r="C51" i="5" s="1"/>
  <c r="D49" i="5"/>
  <c r="C49" i="5"/>
  <c r="D42" i="5"/>
  <c r="D36" i="5" s="1"/>
  <c r="C42" i="5"/>
  <c r="C36" i="5" s="1"/>
  <c r="D33" i="5"/>
  <c r="C33" i="5"/>
  <c r="D26" i="5"/>
  <c r="D20" i="5" s="1"/>
  <c r="C26" i="5"/>
  <c r="C20" i="5" s="1"/>
  <c r="C5" i="5"/>
  <c r="D18" i="5"/>
  <c r="C18" i="5"/>
  <c r="D11" i="5"/>
  <c r="D5" i="5" s="1"/>
  <c r="C11" i="5"/>
  <c r="C171" i="5" l="1"/>
  <c r="D101" i="5"/>
  <c r="D51" i="5"/>
  <c r="C136" i="5"/>
  <c r="D136" i="5"/>
  <c r="D5" i="6"/>
  <c r="C5" i="6"/>
  <c r="C20" i="6"/>
  <c r="D20" i="6"/>
  <c r="C101" i="5"/>
  <c r="C366" i="14" l="1"/>
  <c r="C349" i="14"/>
  <c r="C332" i="14"/>
  <c r="C522" i="14"/>
  <c r="C505" i="14"/>
  <c r="C488" i="14"/>
  <c r="C470" i="14"/>
  <c r="C453" i="14"/>
  <c r="C436" i="14"/>
  <c r="C418" i="14"/>
  <c r="C401" i="14"/>
  <c r="C384" i="14"/>
  <c r="C113" i="4"/>
  <c r="C106" i="4"/>
  <c r="C100" i="4" s="1"/>
  <c r="C280" i="14"/>
  <c r="C314" i="14"/>
  <c r="C297" i="14"/>
  <c r="C262" i="14"/>
  <c r="C245" i="14"/>
  <c r="C228" i="14"/>
  <c r="C212" i="14" s="1"/>
  <c r="C210" i="14"/>
  <c r="C193" i="14"/>
  <c r="C160" i="14" s="1"/>
  <c r="C176" i="14"/>
  <c r="C108" i="14"/>
  <c r="C158" i="14"/>
  <c r="C141" i="14"/>
  <c r="C124" i="14"/>
  <c r="C106" i="14"/>
  <c r="C89" i="14"/>
  <c r="C72" i="14"/>
  <c r="C472" i="14" l="1"/>
  <c r="C56" i="14"/>
  <c r="C264" i="14"/>
  <c r="C316" i="14"/>
  <c r="C420" i="14"/>
  <c r="C368" i="14"/>
  <c r="C20" i="14" l="1"/>
  <c r="C54" i="14"/>
  <c r="C37" i="14"/>
  <c r="C190" i="4"/>
  <c r="C183" i="4"/>
  <c r="C177" i="4" s="1"/>
  <c r="C171" i="4"/>
  <c r="C164" i="4"/>
  <c r="C152" i="4"/>
  <c r="C145" i="4"/>
  <c r="C139" i="4" s="1"/>
  <c r="C126" i="4"/>
  <c r="C133" i="4"/>
  <c r="C94" i="4"/>
  <c r="C87" i="4"/>
  <c r="C75" i="4"/>
  <c r="C68" i="4"/>
  <c r="C56" i="4"/>
  <c r="C49" i="4"/>
  <c r="C43" i="4" s="1"/>
  <c r="C30" i="4"/>
  <c r="C37" i="4"/>
  <c r="C62" i="4" l="1"/>
  <c r="C24" i="4"/>
  <c r="C120" i="4"/>
  <c r="C158" i="4"/>
  <c r="C81" i="4"/>
  <c r="C4" i="14"/>
  <c r="C18" i="4"/>
  <c r="C11" i="4"/>
  <c r="C80" i="8"/>
  <c r="C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3" authorId="0" shapeId="0" xr:uid="{00000000-0006-0000-0300-000001000000}">
      <text>
        <r>
          <rPr>
            <b/>
            <sz val="9"/>
            <color indexed="81"/>
            <rFont val="Tahoma"/>
            <family val="2"/>
          </rPr>
          <t>Author:</t>
        </r>
        <r>
          <rPr>
            <sz val="9"/>
            <color indexed="81"/>
            <rFont val="Tahoma"/>
            <family val="2"/>
          </rPr>
          <t xml:space="preserve">
Refer to individual and non-individual accounts</t>
        </r>
      </text>
    </comment>
  </commentList>
</comments>
</file>

<file path=xl/sharedStrings.xml><?xml version="1.0" encoding="utf-8"?>
<sst xmlns="http://schemas.openxmlformats.org/spreadsheetml/2006/main" count="3490" uniqueCount="377">
  <si>
    <t xml:space="preserve">Rotuma </t>
  </si>
  <si>
    <t>Number of Borrowers</t>
  </si>
  <si>
    <t xml:space="preserve">SUPPLY-SIDE DISAGGREGATED DATA </t>
  </si>
  <si>
    <t>Individual Male</t>
  </si>
  <si>
    <t>Age: 0-14</t>
  </si>
  <si>
    <t>Age: 15-24</t>
  </si>
  <si>
    <t>Age: 25-35</t>
  </si>
  <si>
    <t>Age: 36-54</t>
  </si>
  <si>
    <t>Age: 55+</t>
  </si>
  <si>
    <t>Individual Female</t>
  </si>
  <si>
    <t>Joint Account</t>
  </si>
  <si>
    <t xml:space="preserve">Total </t>
  </si>
  <si>
    <t xml:space="preserve">Group </t>
  </si>
  <si>
    <t>Number of Accounts - Demand</t>
  </si>
  <si>
    <t>0-14</t>
  </si>
  <si>
    <t>15-24</t>
  </si>
  <si>
    <t>25-35</t>
  </si>
  <si>
    <t>36-54</t>
  </si>
  <si>
    <t>55+</t>
  </si>
  <si>
    <t>Number of Accounts - Savings</t>
  </si>
  <si>
    <t>Number of Accounts - Term Deposits</t>
  </si>
  <si>
    <t>Number of Accounts - Loan Accounts</t>
  </si>
  <si>
    <t xml:space="preserve">Number of Demand Depositors </t>
  </si>
  <si>
    <t xml:space="preserve">Number of Savers </t>
  </si>
  <si>
    <t xml:space="preserve">Number of Term Depositors </t>
  </si>
  <si>
    <t>Number of Debit Cardholders</t>
  </si>
  <si>
    <t>Number of Credit Cardholders</t>
  </si>
  <si>
    <t xml:space="preserve">Number of Registered Customers </t>
  </si>
  <si>
    <t xml:space="preserve">Number of Active Customers </t>
  </si>
  <si>
    <t>Number of Dormant Wallets</t>
  </si>
  <si>
    <t xml:space="preserve">CREDIT INSTITUTIONS </t>
  </si>
  <si>
    <t>Number of Policyholders</t>
  </si>
  <si>
    <t>Corporate</t>
  </si>
  <si>
    <t xml:space="preserve">Number of Policyholders - By Province </t>
  </si>
  <si>
    <t>Ba</t>
  </si>
  <si>
    <t>Bua</t>
  </si>
  <si>
    <t>Cakaudrove</t>
  </si>
  <si>
    <t>Kadavu</t>
  </si>
  <si>
    <t>Lau</t>
  </si>
  <si>
    <t>Lomaiviti</t>
  </si>
  <si>
    <t>Macuata</t>
  </si>
  <si>
    <t>Nadroga-Navosa</t>
  </si>
  <si>
    <t>Naitasiri</t>
  </si>
  <si>
    <t>Namosi</t>
  </si>
  <si>
    <t>Ra</t>
  </si>
  <si>
    <t>Rewa</t>
  </si>
  <si>
    <t>Serua</t>
  </si>
  <si>
    <t>Tailevu</t>
  </si>
  <si>
    <t>Non-Residents</t>
  </si>
  <si>
    <t xml:space="preserve">Number of Voluntary Members </t>
  </si>
  <si>
    <t xml:space="preserve">Number of Mandatory Members </t>
  </si>
  <si>
    <t>Number of Pensioners</t>
  </si>
  <si>
    <t>Number of Active Members</t>
  </si>
  <si>
    <t>Number of Members with Zero Balance</t>
  </si>
  <si>
    <t>Number of Closed Accounts</t>
  </si>
  <si>
    <t>MONEY TRANSFER OPERATORS</t>
  </si>
  <si>
    <t xml:space="preserve">Number of Inward Remittance Recipients </t>
  </si>
  <si>
    <t>Number of Local Transfers - Recipients</t>
  </si>
  <si>
    <t>Number of Local Transfers - Senders</t>
  </si>
  <si>
    <t xml:space="preserve">Individual Female </t>
  </si>
  <si>
    <t>Number of Inward Remittance Recipients - By Province</t>
  </si>
  <si>
    <t>Number of Local Transfer Recipients - By Province</t>
  </si>
  <si>
    <t>Number of Local Transfer Senders - By Province</t>
  </si>
  <si>
    <t xml:space="preserve">Number of Resident Unit Holders </t>
  </si>
  <si>
    <t>UNIT TRUSTS</t>
  </si>
  <si>
    <t xml:space="preserve">Trust </t>
  </si>
  <si>
    <t>Mataqali</t>
  </si>
  <si>
    <t xml:space="preserve">Others </t>
  </si>
  <si>
    <t xml:space="preserve">Number of Non-Resident Unit Holders </t>
  </si>
  <si>
    <t>Trust</t>
  </si>
  <si>
    <t>Australia</t>
  </si>
  <si>
    <t>New Zealand</t>
  </si>
  <si>
    <t>USA</t>
  </si>
  <si>
    <t>UK</t>
  </si>
  <si>
    <t>Canada</t>
  </si>
  <si>
    <t>China</t>
  </si>
  <si>
    <t>India</t>
  </si>
  <si>
    <t>Japan</t>
  </si>
  <si>
    <t>PICs</t>
  </si>
  <si>
    <t>Number of Resident Unit Holders - By Province</t>
  </si>
  <si>
    <t>Number of Accounts - Savings Accounts</t>
  </si>
  <si>
    <t xml:space="preserve">Number of Loan Accounts </t>
  </si>
  <si>
    <t>Number of Term Depositors</t>
  </si>
  <si>
    <t xml:space="preserve">Number of Debit Cardholders - By Province </t>
  </si>
  <si>
    <t xml:space="preserve">Number of Crebit Cardholders - By Province </t>
  </si>
  <si>
    <t xml:space="preserve">Number of Registered Customers - By Province </t>
  </si>
  <si>
    <t xml:space="preserve">Number of Active Customers - By Province </t>
  </si>
  <si>
    <t xml:space="preserve">Number of Dormant Wallets - By Province </t>
  </si>
  <si>
    <t xml:space="preserve">Number of Registered Agents - By Province </t>
  </si>
  <si>
    <t xml:space="preserve">Number of Active Agents - By Province </t>
  </si>
  <si>
    <t>Number of Accounts - Term Deposits - By Province</t>
  </si>
  <si>
    <t>Number of Loan Accounts - By Province</t>
  </si>
  <si>
    <t xml:space="preserve">Number Term Depositors - By Province </t>
  </si>
  <si>
    <t xml:space="preserve">Number of Mandatory Members - By Province </t>
  </si>
  <si>
    <t xml:space="preserve">Number of Pensioners </t>
  </si>
  <si>
    <t>TOTAL POPULATION</t>
  </si>
  <si>
    <t xml:space="preserve">Ba </t>
  </si>
  <si>
    <t xml:space="preserve">Bua </t>
  </si>
  <si>
    <t xml:space="preserve">Cakaudrove </t>
  </si>
  <si>
    <t xml:space="preserve">Kadavu </t>
  </si>
  <si>
    <t xml:space="preserve">Lau </t>
  </si>
  <si>
    <t xml:space="preserve">Lomaiviti </t>
  </si>
  <si>
    <t xml:space="preserve">Macuata </t>
  </si>
  <si>
    <t xml:space="preserve">Nadroga/Navosa </t>
  </si>
  <si>
    <t xml:space="preserve">Naitasiri </t>
  </si>
  <si>
    <t xml:space="preserve">Namosi </t>
  </si>
  <si>
    <t xml:space="preserve">Rewa </t>
  </si>
  <si>
    <t xml:space="preserve">Serua </t>
  </si>
  <si>
    <t xml:space="preserve">Tailevu </t>
  </si>
  <si>
    <t>Rotuma</t>
  </si>
  <si>
    <t>Total</t>
  </si>
  <si>
    <t xml:space="preserve">Number of Registered Internet Banking Customers </t>
  </si>
  <si>
    <t xml:space="preserve">Number of Registered Mobile Banking Customers </t>
  </si>
  <si>
    <t xml:space="preserve">Number of Registered Internet Banking Customers - By Province </t>
  </si>
  <si>
    <t xml:space="preserve">Number of Registered Mobile Banking Customers - By Province </t>
  </si>
  <si>
    <t xml:space="preserve">Number of Members with Nil Balance </t>
  </si>
  <si>
    <t>Number of Non-Resident Unitholders - By Country</t>
  </si>
  <si>
    <t>Male</t>
  </si>
  <si>
    <t>Male Adults</t>
  </si>
  <si>
    <t>Female</t>
  </si>
  <si>
    <t>Female Adults</t>
  </si>
  <si>
    <t>Non-Bank Financial Institutions</t>
  </si>
  <si>
    <t>NON-BANK FINANCIAL INSTITUTIONS</t>
  </si>
  <si>
    <t>MOBILE NETWORK OPERATORS</t>
  </si>
  <si>
    <t>Number of Mobile Money Remittance Recipients</t>
  </si>
  <si>
    <t xml:space="preserve">Number of Mobile Money Remittance Recipients - By Province </t>
  </si>
  <si>
    <t>Credit Institutions</t>
  </si>
  <si>
    <t xml:space="preserve">https://www.rbf.gov.fj/core-functions/financial-system-development/financial-sector-development-policies/ </t>
  </si>
  <si>
    <t>Limitations of the data:</t>
  </si>
  <si>
    <t>Population Data</t>
  </si>
  <si>
    <t>Mobile Network Operators (MNOs)</t>
  </si>
  <si>
    <t>Money Transfer Operators</t>
  </si>
  <si>
    <t xml:space="preserve">Graphs </t>
  </si>
  <si>
    <t>Number of Accounts - Dormant Accounts [Demand]</t>
  </si>
  <si>
    <t>Number of Accounts - Dormant Accounts [Savings]</t>
  </si>
  <si>
    <t>BOND MARKET</t>
  </si>
  <si>
    <t>Unit Trusts</t>
  </si>
  <si>
    <t>Bond Market</t>
  </si>
  <si>
    <t>Outstanding data for Bond Markets</t>
  </si>
  <si>
    <t>Total number of transfers by Money Transfer Operators</t>
  </si>
  <si>
    <t xml:space="preserve">Outstanding data for life insurance </t>
  </si>
  <si>
    <t xml:space="preserve">Outstanding data for credit institutions </t>
  </si>
  <si>
    <t>Outstanding data for MNOs offering mobile money wallet services</t>
  </si>
  <si>
    <t>Outstanding data for commercial banks by gender and age</t>
  </si>
  <si>
    <t>Outstanding data for commercial banks by gender and location</t>
  </si>
  <si>
    <t>Outstanding data for internet banking, mobile banking registered customers and debit &amp; credit cardholders</t>
  </si>
  <si>
    <t xml:space="preserve">Reference population data </t>
  </si>
  <si>
    <t>Outstanding data</t>
  </si>
  <si>
    <t>Population by Age and Province</t>
  </si>
  <si>
    <t xml:space="preserve">Population by Gender (Male and Female) </t>
  </si>
  <si>
    <t>A</t>
  </si>
  <si>
    <t>B</t>
  </si>
  <si>
    <t xml:space="preserve">Adult Population </t>
  </si>
  <si>
    <t xml:space="preserve">Fijians above the age of 15 years </t>
  </si>
  <si>
    <t xml:space="preserve">Number of Resident Bond Holders </t>
  </si>
  <si>
    <t xml:space="preserve">Number of Non-Resident Bond Holders </t>
  </si>
  <si>
    <t>Number of Resident Bond Holders - By Province</t>
  </si>
  <si>
    <t>Number of Non-Resident Bond Holders - By Country</t>
  </si>
  <si>
    <t>ELECTRONIC PAYMENT SERVICES</t>
  </si>
  <si>
    <t>NON-CASH PAYMENT INSTRUMENT</t>
  </si>
  <si>
    <t>Group Account</t>
  </si>
  <si>
    <t>Demand/ Current Deposits</t>
  </si>
  <si>
    <t>Balances in demand deposit accounts can be withdrawn without prior notice to the account holding depository corporation; or without other restriction or penalty; by cheque, direct debit/ credit or other direct payment facilities.</t>
  </si>
  <si>
    <t>Savings Deposits</t>
  </si>
  <si>
    <t>Fixed/ Time Deposits</t>
  </si>
  <si>
    <t xml:space="preserve">Depositors </t>
  </si>
  <si>
    <t>The number of unique deposit account holders, which include only resident nonfinancial corporations and resident households. Individual accounts, joint account holders and group account holders are counted as one depositor.</t>
  </si>
  <si>
    <t>Dormant Accounts</t>
  </si>
  <si>
    <t xml:space="preserve">The number of deposit accounts which neither recorded a deposit nor a withdrawal in the last 12 months. </t>
  </si>
  <si>
    <t>Loan Accounts</t>
  </si>
  <si>
    <t xml:space="preserve">The number of loan accounts of resident nonfinancial corporations and resident households that obtained loans.  Loans here refer to all advances of funds by the reporting financial institution that are conditioned on the obligation of the person to repay the funds. The term includes short, medium and long-term loans; overdrafts (planned and unplanned), credit card receivables and other revolving-type credit facilities, bills receivable, banker’s acceptances (both own bank and those of other banks acquired through subsequent discounting).  </t>
  </si>
  <si>
    <t>Borrowers</t>
  </si>
  <si>
    <t>The number of resident nonfinancial corporations and resident households that obtained loans. Individual loan account holders, joint/household loans account holders and group loan account holders are counted as one borrower.</t>
  </si>
  <si>
    <t>Electronic Payment services ( Number of Registered Customers)</t>
  </si>
  <si>
    <t>Internet Banking</t>
  </si>
  <si>
    <t>Mobile/SMS Banking</t>
  </si>
  <si>
    <t xml:space="preserve">Telephone Banking </t>
  </si>
  <si>
    <t xml:space="preserve"> Non-Cash Payment Instrument (Number of Card holders)</t>
  </si>
  <si>
    <t>All valid cards in circulation are included, irrespective of when they were issued or how actively they are used.  A card is recognised from the moment it is sent to the cardholder by the card issuer, irrespective of whether the cardholder has activated it.</t>
  </si>
  <si>
    <t>Expired or withdrawn cards are not to be reported.</t>
  </si>
  <si>
    <t>Debit Card</t>
  </si>
  <si>
    <t>Credit Card</t>
  </si>
  <si>
    <t xml:space="preserve">Card indicating the holder has been granted a line of credit, enabling the holder to make purchases or withdraw cash up to a prearranged ceiling; the credit granted can be settled in full by the end of specified period or can be settled in part, with the balance taken as extended credit.  Interest is charged on the amount of any extended credit and the holder is sometimes charged annual fee. </t>
  </si>
  <si>
    <t>Account/ Wallet Ownership</t>
  </si>
  <si>
    <t>The total number of customers and/or agents registered on the mobile money platform as at the end of the reporting period.</t>
  </si>
  <si>
    <t>Registered Customers</t>
  </si>
  <si>
    <t>The total number of mobile money customers as at the end of the reporting period.</t>
  </si>
  <si>
    <t>Active Customers</t>
  </si>
  <si>
    <t>The number of customers who transacted at least once in the last 90 days prior to the end of reporting period.</t>
  </si>
  <si>
    <t>Registered Agents</t>
  </si>
  <si>
    <t>The total number of mobile money agents existing at the end of the reporting period.</t>
  </si>
  <si>
    <t>Active Agents</t>
  </si>
  <si>
    <t>The number of agents who transacted at least once in the last 90 days prior to the end of reporting period.</t>
  </si>
  <si>
    <t xml:space="preserve">A mobile money account that has registered no transaction in the last 12 months. </t>
  </si>
  <si>
    <t xml:space="preserve">Personal Inward Remittance </t>
  </si>
  <si>
    <t>Personal remittances are cross-border payments of relatively low value, often recurrent person-to-person payments by a foreign worker/migrant/expatriate to an individual in his or her home country (without regard to formal balance of payments terminology).</t>
  </si>
  <si>
    <t>Inward Remittance Receipient</t>
  </si>
  <si>
    <t xml:space="preserve">Refers to individuals who receive inward remittance on their mobile wallets reported as one receipient regardless of number of transactions during the reporting period. </t>
  </si>
  <si>
    <t>Number of Policy Holders</t>
  </si>
  <si>
    <t xml:space="preserve">Total number of unique policy holders, also known as the insured, who have entered into a contract with an insurer and holds an insurance policy.  Policy holders can be a person or an entity counted as one policy holder regardless of number of policies.  </t>
  </si>
  <si>
    <t>Life Insurance</t>
  </si>
  <si>
    <t xml:space="preserve">Life insurance is a contract between an insurer and a policyholder in which the insurer guarantees payment of a death benefit to named beneficiaries upon the death of the insured or survival benefit to the insured. </t>
  </si>
  <si>
    <t xml:space="preserve">Life Insurance data also captures Term Life policies offered by licensed general insurers. </t>
  </si>
  <si>
    <t xml:space="preserve">Non-residents refer to insurance policyholders living overseas for more than 12 months and are paying preminums for the insurance policies.  Insurance companies report this as optional data. </t>
  </si>
  <si>
    <t>Local Money Transfer Recepients</t>
  </si>
  <si>
    <t xml:space="preserve">Local money transfer recepients refers to individuals receiving money domestically or from within Fiji. </t>
  </si>
  <si>
    <t>Local Money Transfer Senders</t>
  </si>
  <si>
    <t xml:space="preserve">Local money transfer senders refer to individuals sending money domestically or to within Fiji. </t>
  </si>
  <si>
    <t>Number of Unit Holders</t>
  </si>
  <si>
    <t xml:space="preserve">Number of individuals and/or institutions as at the end of the reporting period (same as that defined in Guidelines for Unit Trust Fund Quarterly Returns). </t>
  </si>
  <si>
    <t>Resident Unit Holders</t>
  </si>
  <si>
    <t>Non-Resident Unit Holders</t>
  </si>
  <si>
    <t xml:space="preserve">A non-resident investor in unit trusts (i.e. a person who is not a resident of Fiji Islands for income tax purposes). </t>
  </si>
  <si>
    <t>Number of Bond Holders</t>
  </si>
  <si>
    <t>Resident Bond Holder</t>
  </si>
  <si>
    <t>Non-Resident Bond Holder</t>
  </si>
  <si>
    <t>Mandatory Members</t>
  </si>
  <si>
    <t>Voluntary Members</t>
  </si>
  <si>
    <t xml:space="preserve">Pensioners </t>
  </si>
  <si>
    <t>Active Members</t>
  </si>
  <si>
    <t>Zero Balances</t>
  </si>
  <si>
    <t>Closed Accounts</t>
  </si>
  <si>
    <t>Member Withdrawal - Lump Sum</t>
  </si>
  <si>
    <t xml:space="preserve">Number of Registered Members for E-Channels </t>
  </si>
  <si>
    <t xml:space="preserve">Glossary </t>
  </si>
  <si>
    <t>Consolidated data as at 31 December each year</t>
  </si>
  <si>
    <t>C</t>
  </si>
  <si>
    <t>Gender breakdown of MSME account holders is not available at this time.</t>
  </si>
  <si>
    <t xml:space="preserve">Source: Reserve Bank of Fiji </t>
  </si>
  <si>
    <t>E</t>
  </si>
  <si>
    <t>TERMINOLOGY</t>
  </si>
  <si>
    <t>DESCRIPTION</t>
  </si>
  <si>
    <t>F</t>
  </si>
  <si>
    <t>2019p</t>
  </si>
  <si>
    <t>na</t>
  </si>
  <si>
    <t>Indicators</t>
  </si>
  <si>
    <t xml:space="preserve">Provides financial inclusion indicators </t>
  </si>
  <si>
    <t>TOTAL POPULATION - BY PROVINCE</t>
  </si>
  <si>
    <t>TOTAL ADULT POPULATION (15+) BY PROVINCE</t>
  </si>
  <si>
    <t>TOTAL ADULT POPULATION (55+) BY PROVINCE</t>
  </si>
  <si>
    <t>Complete data for all general insurance companies and Stock Exchange is not available at this time.</t>
  </si>
  <si>
    <t>Provides definitions of key terms in the database</t>
  </si>
  <si>
    <t xml:space="preserve">Population projections by the Fiji Bureau of Statistics </t>
  </si>
  <si>
    <t xml:space="preserve">Financial Sector Development Policy Statement - Minimum Requirements for the Provision of Disaggregated Data </t>
  </si>
  <si>
    <t>Location data extracted institutional systems may be outdated since information is at times only captured during initial entry of data.</t>
  </si>
  <si>
    <t>Table of Contents:</t>
  </si>
  <si>
    <t>Description:</t>
  </si>
  <si>
    <t>Source:</t>
  </si>
  <si>
    <t>Population Data:</t>
  </si>
  <si>
    <t>Policy Reference:</t>
  </si>
  <si>
    <t>Updated in:</t>
  </si>
  <si>
    <t xml:space="preserve">Refers to accounts with two or more account holders with equal access and user rights. </t>
  </si>
  <si>
    <t>Refers to all accounts that are not owned by private individuals or jointly-owned by private individuals.  May include corporates, savings clubs, cooperatives, and other entities.</t>
  </si>
  <si>
    <t xml:space="preserve">Savings deposits are all interest-bearing deposits without a stated maturity, as opposed to a time deposit.  Savings deposits are not transferable. </t>
  </si>
  <si>
    <t xml:space="preserve">Deposits placed with a depository corporation for a fixed term, either earning or not earning interest,  which cannot be withdrawn prior to expiry of term without incurring an early withdrawal penalty. </t>
  </si>
  <si>
    <t>The number of resident nonfinancial corporations and resident households that have registered for electronic banking services e.g. internet, telephone, mobile or SMS banking services</t>
  </si>
  <si>
    <t>Refers to the use of a smartphone or other cellular device to perform banking transaction such as, transferring funds between accounts and bill payment. Mobile banking service is provided by using software, usually called an app or SMS/USSD channel.</t>
  </si>
  <si>
    <t>Refers to an electronic payment system that enables customers of a financial institution to conduct financial transactions on an internet website operated by the financial institution. Internet banking is also referred to as online banking or e-banking.</t>
  </si>
  <si>
    <t xml:space="preserve">The number of resident nonfinancial corporations and resident households that have been issued with devices that can be used either to pay for transactions or to withdraw money. </t>
  </si>
  <si>
    <t>Cards enabling holders to have their purchases directly charged to their account(s) at a deposit-taking institution (may sometimes be combined with another function, such as that of a cash card or cheque guarantee card).</t>
  </si>
  <si>
    <t>A Fiji resident investor in unit trusts (i.e. a person who is a resident of the Fiji Islands for income tax purposes).</t>
  </si>
  <si>
    <t>Bondholder refers to a person or company that owns a government or corporate bond. The bond represents a debt that the bond issuer owes to the bond holder. Thus, a bond holder usually has the right to receive principal and interest on this debt, though some derivatives separate the two. In the event of the bankruptcy of the issuer, bond holders have priority over shareholders in the liquidation of assets.</t>
  </si>
  <si>
    <t>A Fiji resident bondholder (i.e. a person who is resident of the Fiji Islands for income tax purposes).</t>
  </si>
  <si>
    <t xml:space="preserve">A non-resident bondholder (i.e. a person who is not a resident of Fiji Islands for income tax purposes). </t>
  </si>
  <si>
    <t xml:space="preserve">Refers to members who have registered for e-channels to access services offered by the FNPF.  These include registered members for mobile app, SMS, and online portal. </t>
  </si>
  <si>
    <t>It refers to electronic banking providing financial products and services through telephone.</t>
  </si>
  <si>
    <t>COMMERCIAL BANKS</t>
  </si>
  <si>
    <t>COMMERCIAL BANKS - DIGITAL ACCESS &amp; CARDS</t>
  </si>
  <si>
    <t xml:space="preserve">LIFE INSURERS </t>
  </si>
  <si>
    <t>SUPERANNUATION FUND</t>
  </si>
  <si>
    <t>Commercial Bank Accounts</t>
  </si>
  <si>
    <t>Digital Access &amp; Cards</t>
  </si>
  <si>
    <t>Life Insurers</t>
  </si>
  <si>
    <t>Superannuation Fund</t>
  </si>
  <si>
    <t>Electronic banking can be defined as the use of electronic delivery channels for banking products and services, and is a subset of electronic finance. The most important electronic delivery channels are the Internet, wireless communication networks, automatic teller machines (ATMs), and telephone banking</t>
  </si>
  <si>
    <t>Electronic Banking</t>
  </si>
  <si>
    <t>Unique identifiers unavailable across and at times within institution.  Discount factor applied to no. of depositors (demand) and no. of borrowers for adults (15+) to account for multiple counting.</t>
  </si>
  <si>
    <t>Citation of Data:</t>
  </si>
  <si>
    <t>FNPF members who are employed in the formal sector and earn wages/salary paid by the owners of the business or a person that he/ she is contracted to work for.  These members are also referred to as employees.</t>
  </si>
  <si>
    <t xml:space="preserve">Members that join the FNPF voluntary scheme who do not have a steady source of income.  The voluntary membership is open to Fijians who are between the ages 6 to 54. </t>
  </si>
  <si>
    <t>FNPF members who have opted for a pension product i.e. receive a periodical payment to an individual, usually at retirement that is intended to support the person for the rest of life or for a specific period</t>
  </si>
  <si>
    <t>Refers to FNPF members having made at least one contribution for the past 12 months.</t>
  </si>
  <si>
    <t xml:space="preserve">Refers to FNPF members who have zero balances in their accounts during the reporting period. </t>
  </si>
  <si>
    <t xml:space="preserve">Refers to FNPF accounts which have been closed due to full withdrawal or exiting the Fund due to other reasons. </t>
  </si>
  <si>
    <t xml:space="preserve">Refers to FNPF members who opted for full withdrawal from their accounts as lump sum due to retirement, death, migration, disability, etc. </t>
  </si>
  <si>
    <t>Discrepanices exist in (Age x Gender) and (Gender x Location) data due to unavailability of customer information across institutional systems.  Where possible, it is advisable to use (Age x Gender) data.</t>
  </si>
  <si>
    <t>Outstanding data for non-bank financial institutions that are supervised by the RBF</t>
  </si>
  <si>
    <t>Outstanding data for the supperannuation fund that is supervised by the RBF</t>
  </si>
  <si>
    <t>Outstanding data for Unit Trusts (Managed Investment Schemes)</t>
  </si>
  <si>
    <t xml:space="preserve">Adults (15+) </t>
  </si>
  <si>
    <t>FIJI FINANCIAL SECTOR SUPPLY-SIDE DISAGGREGATED DATA</t>
  </si>
  <si>
    <t>IMPORTANT NOTES:</t>
  </si>
  <si>
    <t xml:space="preserve">Commercial Bank Accounts Location </t>
  </si>
  <si>
    <t>INDICATORS</t>
  </si>
  <si>
    <t>Bank Accounts (Depositors)</t>
  </si>
  <si>
    <t>% of male adults with bank account</t>
  </si>
  <si>
    <t>% of female adults with bank account</t>
  </si>
  <si>
    <t>% of youth (15-35) with bank account</t>
  </si>
  <si>
    <t>Bank Accounts (Savers)</t>
  </si>
  <si>
    <t xml:space="preserve">% of adults using formal savings products </t>
  </si>
  <si>
    <t xml:space="preserve">% of adults using formal savings products, male </t>
  </si>
  <si>
    <t xml:space="preserve">% of adults using formal savings products, female </t>
  </si>
  <si>
    <t>Bank Accounts (Dormant)</t>
  </si>
  <si>
    <t>% of dormant demand accounts</t>
  </si>
  <si>
    <t>% of dormant saving accounts</t>
  </si>
  <si>
    <t>Credit (Borrowers)</t>
  </si>
  <si>
    <t>% of adults using formal credit product (formal lending institutions)</t>
  </si>
  <si>
    <t>% of male adults with credit (formal lending institutions)</t>
  </si>
  <si>
    <t>% of female adults with credit (formal lending institutions)</t>
  </si>
  <si>
    <t xml:space="preserve">% depositors (15+) registered for internet banking </t>
  </si>
  <si>
    <t xml:space="preserve">% depositors (15+) registered for mobile banking </t>
  </si>
  <si>
    <t>Insurance (Policyholders)</t>
  </si>
  <si>
    <t>Superannuation</t>
  </si>
  <si>
    <t>% of adults with FNPF membership account</t>
  </si>
  <si>
    <t>Investment</t>
  </si>
  <si>
    <t xml:space="preserve">% of population with share investment </t>
  </si>
  <si>
    <t>Remittance</t>
  </si>
  <si>
    <t>% of registered mobile money users received remittance</t>
  </si>
  <si>
    <t>% of inward remittance transfers, male</t>
  </si>
  <si>
    <t>% of inward remittance transfers, female</t>
  </si>
  <si>
    <t>SUPPLY-SIDE DISAGGREGATED DATA</t>
  </si>
  <si>
    <t>p - provisional</t>
  </si>
  <si>
    <t xml:space="preserve">r - revised </t>
  </si>
  <si>
    <t>6.2*</t>
  </si>
  <si>
    <t>6.5*</t>
  </si>
  <si>
    <t>5.9*</t>
  </si>
  <si>
    <t>* - reclassification of savings account with withdrawal features to demand deposits</t>
  </si>
  <si>
    <t>% of adults with bank account</t>
  </si>
  <si>
    <t>% adults with general insurance policy</t>
  </si>
  <si>
    <t>% adults with life insurance policy</t>
  </si>
  <si>
    <t xml:space="preserve">% of adults with unit trust investment </t>
  </si>
  <si>
    <t xml:space="preserve">% of adults with bond investment </t>
  </si>
  <si>
    <t>% of adults with term deposits</t>
  </si>
  <si>
    <t>% of retired adults (55+) using pension products</t>
  </si>
  <si>
    <t>adults refer to those above 15 years</t>
  </si>
  <si>
    <t>depositors refer to those with a bank account</t>
  </si>
  <si>
    <t xml:space="preserve">GENERAL INSURERS </t>
  </si>
  <si>
    <t>Number of Registered Members for E-Channel</t>
  </si>
  <si>
    <t xml:space="preserve">Mobile Application </t>
  </si>
  <si>
    <t>SMS</t>
  </si>
  <si>
    <t>Online (Web Services)</t>
  </si>
  <si>
    <t xml:space="preserve">SMS Service </t>
  </si>
  <si>
    <t>Online Account (Website)</t>
  </si>
  <si>
    <t>**Note: Data for some General Insurers is not included due to unavailability of disaggregated information</t>
  </si>
  <si>
    <t>STOCK MARKET</t>
  </si>
  <si>
    <t>Number of Resident Stock Investors</t>
  </si>
  <si>
    <t>Number of Non-Resident Stock Investors</t>
  </si>
  <si>
    <t>Number of Resident Stock Investors - By Province</t>
  </si>
  <si>
    <t>Number of Non-Resident Stock Investors- By Country</t>
  </si>
  <si>
    <t>Unknown</t>
  </si>
  <si>
    <t xml:space="preserve">Missing Age </t>
  </si>
  <si>
    <t xml:space="preserve">Missing Gender </t>
  </si>
  <si>
    <t>33.3*</t>
  </si>
  <si>
    <t>16.6*</t>
  </si>
  <si>
    <t>% depositors (15+) registered for internet banking, male</t>
  </si>
  <si>
    <t>% depositors (15+) registered for internet banking, female</t>
  </si>
  <si>
    <t>% depositors (15+) registered for mobile banking, male</t>
  </si>
  <si>
    <t>% depositors (15+) registered for mobile banking, female</t>
  </si>
  <si>
    <t>Debit Cardholders as a % of total demand accounts</t>
  </si>
  <si>
    <t>Credit Cardholders as a % of total credit accounts</t>
  </si>
  <si>
    <t>NA</t>
  </si>
  <si>
    <t>Digital Financial Services- Mobile Money (MM)</t>
  </si>
  <si>
    <t>Digital Financial Services- E-Banking</t>
  </si>
  <si>
    <t>% of registered MM adults that are active</t>
  </si>
  <si>
    <t>% of registered MM adults that are active, male</t>
  </si>
  <si>
    <t>% of registered MM adults that are active, female</t>
  </si>
  <si>
    <t>Missing Age</t>
  </si>
  <si>
    <t>Missing Location</t>
  </si>
  <si>
    <t>**</t>
  </si>
  <si>
    <t>** The variance in figures is due to reclassification of the demand and savings accounts where saving accounts are those with strictly no withdrawal feature while demand accounts are transactional based accounts with no restrictions on withdrawal</t>
  </si>
  <si>
    <t>Missing Gender &amp; Age</t>
  </si>
  <si>
    <t xml:space="preserve">% of male adult registered mobile money users received remittance </t>
  </si>
  <si>
    <t>% of female adult registered mobile money users received remittance</t>
  </si>
  <si>
    <t>Active FNPF members as a % of total members</t>
  </si>
  <si>
    <t>Youths (15-35)</t>
  </si>
  <si>
    <t xml:space="preserve"> </t>
  </si>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</sst>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_(* #,##0.0_);_(* \(#,##0.0\);_(* &quot;-&quot;??_);_(@_)"/>
    <numFmt numFmtId="167" formatCode="0.0"/>
  </numFmts>
  <fonts count="3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color rgb="FF002060"/>
      <name val="Calibri"/>
      <family val="2"/>
      <scheme val="minor"/>
    </font>
    <font>
      <b/>
      <sz val="11"/>
      <color rgb="FF002060"/>
      <name val="Calibri"/>
      <family val="2"/>
      <scheme val="minor"/>
    </font>
    <font>
      <b/>
      <sz val="12"/>
      <color rgb="FFC00000"/>
      <name val="Calibri"/>
      <family val="2"/>
      <scheme val="minor"/>
    </font>
    <font>
      <sz val="11"/>
      <color rgb="FF0000FF"/>
      <name val="Calibri"/>
      <family val="2"/>
      <scheme val="minor"/>
    </font>
    <font>
      <b/>
      <sz val="11"/>
      <color rgb="FF0000FF"/>
      <name val="Calibri"/>
      <family val="2"/>
      <scheme val="minor"/>
    </font>
    <font>
      <sz val="11"/>
      <color theme="9" tint="-0.499984740745262"/>
      <name val="Calibri"/>
      <family val="2"/>
      <scheme val="minor"/>
    </font>
    <font>
      <b/>
      <sz val="11"/>
      <color theme="9" tint="-0.499984740745262"/>
      <name val="Calibri"/>
      <family val="2"/>
      <scheme val="minor"/>
    </font>
    <font>
      <sz val="10"/>
      <name val="MS Sans Serif"/>
      <family val="2"/>
    </font>
    <font>
      <b/>
      <sz val="11"/>
      <color rgb="FF002060"/>
      <name val="Times New Roman"/>
      <family val="1"/>
    </font>
    <font>
      <b/>
      <sz val="12"/>
      <color rgb="FF002060"/>
      <name val="Calibri"/>
      <family val="2"/>
      <scheme val="minor"/>
    </font>
    <font>
      <b/>
      <sz val="16"/>
      <color rgb="FF002060"/>
      <name val="Calibri"/>
      <family val="2"/>
      <scheme val="minor"/>
    </font>
    <font>
      <b/>
      <sz val="9"/>
      <color indexed="81"/>
      <name val="Tahoma"/>
      <family val="2"/>
    </font>
    <font>
      <sz val="9"/>
      <color indexed="81"/>
      <name val="Tahoma"/>
      <family val="2"/>
    </font>
    <font>
      <b/>
      <sz val="14"/>
      <color theme="8" tint="-0.249977111117893"/>
      <name val="Calibri"/>
      <family val="2"/>
      <scheme val="minor"/>
    </font>
    <font>
      <b/>
      <sz val="12"/>
      <color theme="8" tint="-0.249977111117893"/>
      <name val="Calibri"/>
      <family val="2"/>
      <scheme val="minor"/>
    </font>
    <font>
      <sz val="12"/>
      <color theme="8" tint="-0.249977111117893"/>
      <name val="Calibri"/>
      <family val="2"/>
      <scheme val="minor"/>
    </font>
    <font>
      <b/>
      <sz val="14"/>
      <color rgb="FF002060"/>
      <name val="Times New Roman"/>
      <family val="1"/>
    </font>
    <font>
      <i/>
      <sz val="12"/>
      <color theme="8" tint="-0.249977111117893"/>
      <name val="Calibri"/>
      <family val="2"/>
      <scheme val="minor"/>
    </font>
    <font>
      <b/>
      <sz val="14"/>
      <color rgb="FFC00000"/>
      <name val="Calibri"/>
      <family val="2"/>
      <scheme val="minor"/>
    </font>
    <font>
      <sz val="14"/>
      <color theme="1"/>
      <name val="Calibri"/>
      <family val="2"/>
      <scheme val="minor"/>
    </font>
    <font>
      <b/>
      <i/>
      <sz val="11"/>
      <color rgb="FFFF0000"/>
      <name val="Calibri"/>
      <family val="2"/>
      <scheme val="minor"/>
    </font>
    <font>
      <sz val="11"/>
      <color rgb="FFFF0000"/>
      <name val="Calibri"/>
      <family val="2"/>
      <scheme val="minor"/>
    </font>
    <font>
      <sz val="11"/>
      <name val="Calibri"/>
      <family val="2"/>
      <scheme val="minor"/>
    </font>
    <font>
      <b/>
      <sz val="11"/>
      <name val="Calibri"/>
      <family val="2"/>
      <scheme val="minor"/>
    </font>
    <font>
      <sz val="12"/>
      <color theme="4" tint="-0.499984740745262"/>
      <name val="Calibri"/>
      <family val="2"/>
      <scheme val="minor"/>
    </font>
    <font>
      <b/>
      <sz val="11"/>
      <color rgb="FFC00000"/>
      <name val="Calibri"/>
      <family val="2"/>
      <scheme val="minor"/>
    </font>
    <font>
      <i/>
      <sz val="11"/>
      <color rgb="FFFF0000"/>
      <name val="Calibri"/>
      <family val="2"/>
      <scheme val="minor"/>
    </font>
    <font>
      <b/>
      <sz val="11"/>
      <color rgb="FFFF0000"/>
      <name val="Calibri"/>
      <family val="2"/>
      <scheme val="minor"/>
    </font>
    <font>
      <i/>
      <sz val="12"/>
      <color theme="4" tint="-0.499984740745262"/>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2" tint="-0.749992370372631"/>
        <bgColor indexed="64"/>
      </patternFill>
    </fill>
  </fills>
  <borders count="8">
    <border>
      <left/>
      <right/>
      <top/>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164" fontId="1" fillId="0" borderId="0" applyFont="0" applyFill="0" applyBorder="0" applyAlignment="0" applyProtection="0"/>
    <xf numFmtId="0" fontId="4" fillId="0" borderId="0" applyNumberFormat="0" applyFill="0" applyBorder="0" applyAlignment="0" applyProtection="0"/>
    <xf numFmtId="0" fontId="12" fillId="0" borderId="0"/>
    <xf numFmtId="9" fontId="1" fillId="0" borderId="0" applyFont="0" applyFill="0" applyBorder="0" applyAlignment="0" applyProtection="0"/>
  </cellStyleXfs>
  <cellXfs count="169">
    <xf numFmtId="0" fontId="0" fillId="0" borderId="0" xfId="0"/>
    <xf numFmtId="0" fontId="2" fillId="0" borderId="0" xfId="0" applyFont="1"/>
    <xf numFmtId="165" fontId="0" fillId="0" borderId="0" xfId="1" applyNumberFormat="1" applyFont="1"/>
    <xf numFmtId="0" fontId="3" fillId="0" borderId="0" xfId="0" applyFont="1"/>
    <xf numFmtId="0" fontId="0" fillId="3" borderId="0" xfId="0" applyFill="1"/>
    <xf numFmtId="0" fontId="2" fillId="3" borderId="0" xfId="0" applyFont="1" applyFill="1"/>
    <xf numFmtId="0" fontId="2" fillId="2" borderId="0" xfId="0" applyFont="1" applyFill="1"/>
    <xf numFmtId="0" fontId="2" fillId="3" borderId="0" xfId="0" applyFont="1" applyFill="1" applyAlignment="1">
      <alignment vertical="center"/>
    </xf>
    <xf numFmtId="0" fontId="0" fillId="3" borderId="0" xfId="0" applyFill="1" applyAlignment="1">
      <alignment vertical="center"/>
    </xf>
    <xf numFmtId="0" fontId="0" fillId="0" borderId="0" xfId="0" applyAlignment="1">
      <alignment vertical="center"/>
    </xf>
    <xf numFmtId="165" fontId="2" fillId="0" borderId="0" xfId="1" applyNumberFormat="1" applyFont="1"/>
    <xf numFmtId="0" fontId="2" fillId="4" borderId="0" xfId="0" applyFont="1" applyFill="1"/>
    <xf numFmtId="0" fontId="0" fillId="4" borderId="0" xfId="0" applyFill="1"/>
    <xf numFmtId="165" fontId="0" fillId="0" borderId="0" xfId="1" applyNumberFormat="1" applyFont="1" applyFill="1"/>
    <xf numFmtId="165" fontId="0" fillId="0" borderId="1" xfId="1" applyNumberFormat="1" applyFont="1" applyBorder="1"/>
    <xf numFmtId="165" fontId="2" fillId="2" borderId="0" xfId="0" applyNumberFormat="1" applyFont="1" applyFill="1"/>
    <xf numFmtId="0" fontId="0" fillId="0" borderId="1" xfId="0" applyBorder="1"/>
    <xf numFmtId="165" fontId="0" fillId="0" borderId="2" xfId="1" applyNumberFormat="1" applyFont="1" applyBorder="1"/>
    <xf numFmtId="165" fontId="0" fillId="0" borderId="0" xfId="1" applyNumberFormat="1" applyFont="1" applyBorder="1"/>
    <xf numFmtId="0" fontId="4" fillId="0" borderId="0" xfId="2"/>
    <xf numFmtId="0" fontId="5" fillId="0" borderId="0" xfId="0" applyFont="1"/>
    <xf numFmtId="0" fontId="6" fillId="0" borderId="0" xfId="0" applyFont="1" applyAlignment="1">
      <alignment vertical="center"/>
    </xf>
    <xf numFmtId="0" fontId="5" fillId="0" borderId="0" xfId="0" applyFont="1" applyAlignment="1">
      <alignment horizontal="center"/>
    </xf>
    <xf numFmtId="0" fontId="0" fillId="0" borderId="0" xfId="0" applyAlignment="1">
      <alignment horizontal="center"/>
    </xf>
    <xf numFmtId="165" fontId="0" fillId="0" borderId="4" xfId="1" applyNumberFormat="1" applyFont="1" applyBorder="1"/>
    <xf numFmtId="0" fontId="8" fillId="0" borderId="0" xfId="0" applyFont="1"/>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10" fillId="0" borderId="0" xfId="0" applyFont="1"/>
    <xf numFmtId="0" fontId="11" fillId="0" borderId="0" xfId="0" applyFont="1" applyAlignment="1">
      <alignment vertical="center"/>
    </xf>
    <xf numFmtId="0" fontId="10" fillId="0" borderId="0" xfId="0" applyFont="1" applyAlignment="1">
      <alignment wrapText="1"/>
    </xf>
    <xf numFmtId="0" fontId="4" fillId="0" borderId="0" xfId="2" applyAlignment="1">
      <alignment vertical="center" wrapText="1"/>
    </xf>
    <xf numFmtId="0" fontId="11" fillId="0" borderId="0" xfId="0" applyFont="1" applyAlignment="1">
      <alignment horizontal="center"/>
    </xf>
    <xf numFmtId="0" fontId="10" fillId="0" borderId="0" xfId="0" applyFont="1" applyAlignment="1">
      <alignment horizontal="center" vertical="center"/>
    </xf>
    <xf numFmtId="0" fontId="8" fillId="0" borderId="0" xfId="3" applyFont="1" applyAlignment="1">
      <alignment horizontal="left" vertical="center" wrapText="1"/>
    </xf>
    <xf numFmtId="0" fontId="8" fillId="0" borderId="0" xfId="3"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9" fillId="0" borderId="0" xfId="0" applyFont="1" applyAlignment="1">
      <alignment vertical="center"/>
    </xf>
    <xf numFmtId="0" fontId="14" fillId="0" borderId="0" xfId="0" applyFont="1" applyAlignment="1">
      <alignment vertical="center"/>
    </xf>
    <xf numFmtId="0" fontId="6" fillId="0" borderId="0" xfId="0" applyFont="1" applyAlignment="1">
      <alignment vertical="center" wrapText="1"/>
    </xf>
    <xf numFmtId="0" fontId="13" fillId="0" borderId="0" xfId="0" applyFont="1" applyAlignment="1">
      <alignment horizontal="right" vertical="center" wrapText="1"/>
    </xf>
    <xf numFmtId="165" fontId="0" fillId="0" borderId="0" xfId="0" applyNumberFormat="1"/>
    <xf numFmtId="0" fontId="19" fillId="6" borderId="5" xfId="0" applyFont="1" applyFill="1" applyBorder="1"/>
    <xf numFmtId="0" fontId="19" fillId="6" borderId="5" xfId="0" applyFont="1" applyFill="1" applyBorder="1" applyAlignment="1">
      <alignment horizontal="right"/>
    </xf>
    <xf numFmtId="0" fontId="20" fillId="0" borderId="5" xfId="0" applyFont="1" applyBorder="1"/>
    <xf numFmtId="0" fontId="20" fillId="0" borderId="5" xfId="4" applyNumberFormat="1" applyFont="1" applyBorder="1" applyAlignment="1">
      <alignment horizontal="right"/>
    </xf>
    <xf numFmtId="0" fontId="20" fillId="0" borderId="5" xfId="4" applyNumberFormat="1" applyFont="1" applyFill="1" applyBorder="1" applyAlignment="1">
      <alignment horizontal="right"/>
    </xf>
    <xf numFmtId="0" fontId="20" fillId="6" borderId="5" xfId="4" applyNumberFormat="1" applyFont="1" applyFill="1" applyBorder="1" applyAlignment="1">
      <alignment horizontal="right"/>
    </xf>
    <xf numFmtId="0" fontId="20" fillId="0" borderId="5" xfId="0" applyFont="1" applyBorder="1" applyAlignment="1">
      <alignment horizontal="right"/>
    </xf>
    <xf numFmtId="0" fontId="20" fillId="6" borderId="5" xfId="0" applyFont="1" applyFill="1" applyBorder="1"/>
    <xf numFmtId="167" fontId="20" fillId="0" borderId="5" xfId="0" applyNumberFormat="1" applyFont="1" applyBorder="1" applyAlignment="1">
      <alignment horizontal="right"/>
    </xf>
    <xf numFmtId="167" fontId="20" fillId="0" borderId="5" xfId="4" applyNumberFormat="1" applyFont="1" applyFill="1" applyBorder="1" applyAlignment="1">
      <alignment horizontal="right"/>
    </xf>
    <xf numFmtId="0" fontId="22" fillId="0" borderId="0" xfId="0" applyFont="1"/>
    <xf numFmtId="0" fontId="18" fillId="7" borderId="5" xfId="0" applyFont="1" applyFill="1" applyBorder="1" applyAlignment="1">
      <alignment vertical="center"/>
    </xf>
    <xf numFmtId="0" fontId="18" fillId="7" borderId="5" xfId="0" applyFont="1" applyFill="1" applyBorder="1" applyAlignment="1">
      <alignment horizontal="center" vertical="center"/>
    </xf>
    <xf numFmtId="0" fontId="2" fillId="0" borderId="0" xfId="0" applyFont="1" applyAlignment="1">
      <alignment horizontal="right"/>
    </xf>
    <xf numFmtId="165" fontId="2" fillId="2" borderId="0" xfId="1" applyNumberFormat="1" applyFont="1" applyFill="1"/>
    <xf numFmtId="0" fontId="24" fillId="0" borderId="0" xfId="0" applyFont="1" applyAlignment="1">
      <alignment vertical="center"/>
    </xf>
    <xf numFmtId="0" fontId="26" fillId="0" borderId="0" xfId="0" applyFont="1"/>
    <xf numFmtId="165" fontId="26" fillId="0" borderId="0" xfId="1" applyNumberFormat="1" applyFont="1" applyBorder="1"/>
    <xf numFmtId="166" fontId="20" fillId="0" borderId="5" xfId="1" applyNumberFormat="1" applyFont="1" applyFill="1" applyBorder="1" applyAlignment="1">
      <alignment horizontal="right"/>
    </xf>
    <xf numFmtId="0" fontId="0" fillId="6" borderId="5" xfId="0" applyFill="1" applyBorder="1"/>
    <xf numFmtId="166" fontId="20" fillId="6" borderId="5" xfId="1" applyNumberFormat="1" applyFont="1" applyFill="1" applyBorder="1" applyAlignment="1">
      <alignment horizontal="right"/>
    </xf>
    <xf numFmtId="165" fontId="0" fillId="0" borderId="7" xfId="1" applyNumberFormat="1" applyFont="1" applyBorder="1"/>
    <xf numFmtId="165" fontId="0" fillId="0" borderId="7" xfId="1" applyNumberFormat="1" applyFont="1" applyFill="1" applyBorder="1"/>
    <xf numFmtId="165" fontId="0" fillId="3" borderId="0" xfId="1" applyNumberFormat="1" applyFont="1" applyFill="1" applyAlignment="1">
      <alignment vertical="center"/>
    </xf>
    <xf numFmtId="165" fontId="0" fillId="0" borderId="1" xfId="1" applyNumberFormat="1" applyFont="1" applyFill="1" applyBorder="1"/>
    <xf numFmtId="165" fontId="0" fillId="0" borderId="1" xfId="0" applyNumberFormat="1" applyBorder="1"/>
    <xf numFmtId="0" fontId="0" fillId="0" borderId="0" xfId="0" applyAlignment="1">
      <alignment horizontal="right"/>
    </xf>
    <xf numFmtId="165" fontId="27" fillId="0" borderId="0" xfId="1" applyNumberFormat="1" applyFont="1"/>
    <xf numFmtId="165" fontId="28" fillId="0" borderId="0" xfId="0" applyNumberFormat="1" applyFont="1"/>
    <xf numFmtId="0" fontId="27" fillId="0" borderId="0" xfId="0" applyFont="1"/>
    <xf numFmtId="165" fontId="2" fillId="0" borderId="0" xfId="1" applyNumberFormat="1" applyFont="1" applyFill="1"/>
    <xf numFmtId="0" fontId="29" fillId="0" borderId="5" xfId="0" applyFont="1" applyBorder="1"/>
    <xf numFmtId="0" fontId="29" fillId="0" borderId="5" xfId="4" applyNumberFormat="1" applyFont="1" applyFill="1" applyBorder="1" applyAlignment="1">
      <alignment horizontal="right"/>
    </xf>
    <xf numFmtId="167" fontId="29" fillId="0" borderId="5" xfId="4" applyNumberFormat="1" applyFont="1" applyFill="1" applyBorder="1" applyAlignment="1">
      <alignment horizontal="right"/>
    </xf>
    <xf numFmtId="165" fontId="1" fillId="0" borderId="0" xfId="1" applyNumberFormat="1" applyFont="1"/>
    <xf numFmtId="165" fontId="1" fillId="0" borderId="1" xfId="1" applyNumberFormat="1" applyFont="1" applyBorder="1"/>
    <xf numFmtId="165" fontId="0" fillId="0" borderId="0" xfId="1" applyNumberFormat="1" applyFont="1" applyBorder="1" applyAlignment="1"/>
    <xf numFmtId="0" fontId="0" fillId="0" borderId="2" xfId="0" applyBorder="1"/>
    <xf numFmtId="0" fontId="0" fillId="0" borderId="3" xfId="0" applyBorder="1"/>
    <xf numFmtId="165" fontId="0" fillId="0" borderId="7" xfId="0" applyNumberFormat="1" applyBorder="1"/>
    <xf numFmtId="165" fontId="0" fillId="0" borderId="0" xfId="1" applyNumberFormat="1" applyFont="1" applyFill="1" applyBorder="1"/>
    <xf numFmtId="1" fontId="0" fillId="0" borderId="0" xfId="0" applyNumberFormat="1"/>
    <xf numFmtId="165" fontId="26" fillId="0" borderId="0" xfId="1" applyNumberFormat="1" applyFont="1"/>
    <xf numFmtId="0" fontId="0" fillId="0" borderId="0" xfId="1" applyNumberFormat="1" applyFont="1" applyBorder="1"/>
    <xf numFmtId="165" fontId="0" fillId="0" borderId="1" xfId="1" applyNumberFormat="1" applyFont="1" applyBorder="1" applyAlignment="1"/>
    <xf numFmtId="0" fontId="0" fillId="0" borderId="0" xfId="1" applyNumberFormat="1" applyFont="1" applyBorder="1" applyAlignment="1"/>
    <xf numFmtId="0" fontId="0" fillId="0" borderId="1" xfId="1" applyNumberFormat="1" applyFont="1" applyBorder="1"/>
    <xf numFmtId="0" fontId="0" fillId="0" borderId="0" xfId="1" applyNumberFormat="1" applyFont="1"/>
    <xf numFmtId="165" fontId="2" fillId="3" borderId="0" xfId="1" applyNumberFormat="1" applyFont="1" applyFill="1" applyBorder="1" applyAlignment="1">
      <alignment vertical="center"/>
    </xf>
    <xf numFmtId="165" fontId="0" fillId="3" borderId="0" xfId="1" applyNumberFormat="1" applyFont="1" applyFill="1" applyBorder="1" applyAlignment="1">
      <alignment vertical="center"/>
    </xf>
    <xf numFmtId="165" fontId="2" fillId="2" borderId="0" xfId="1" applyNumberFormat="1" applyFont="1" applyFill="1" applyBorder="1"/>
    <xf numFmtId="165" fontId="2" fillId="2" borderId="0" xfId="1" applyNumberFormat="1" applyFont="1" applyFill="1" applyAlignment="1"/>
    <xf numFmtId="165" fontId="3" fillId="0" borderId="0" xfId="1" applyNumberFormat="1" applyFont="1" applyBorder="1"/>
    <xf numFmtId="165" fontId="0" fillId="0" borderId="0" xfId="1" applyNumberFormat="1" applyFont="1" applyAlignment="1"/>
    <xf numFmtId="164" fontId="0" fillId="0" borderId="0" xfId="1" applyFont="1"/>
    <xf numFmtId="1" fontId="0" fillId="0" borderId="0" xfId="1" applyNumberFormat="1" applyFont="1"/>
    <xf numFmtId="1" fontId="1" fillId="0" borderId="0" xfId="1" applyNumberFormat="1" applyFont="1"/>
    <xf numFmtId="1" fontId="0" fillId="0" borderId="0" xfId="1" applyNumberFormat="1" applyFont="1" applyFill="1" applyBorder="1"/>
    <xf numFmtId="49" fontId="10" fillId="0" borderId="0" xfId="0" applyNumberFormat="1" applyFont="1"/>
    <xf numFmtId="0" fontId="31" fillId="0" borderId="0" xfId="0" applyFont="1"/>
    <xf numFmtId="0" fontId="31" fillId="0" borderId="1" xfId="0" applyFont="1" applyBorder="1"/>
    <xf numFmtId="165" fontId="31" fillId="0" borderId="1" xfId="1" applyNumberFormat="1" applyFont="1" applyBorder="1"/>
    <xf numFmtId="165" fontId="31" fillId="0" borderId="1" xfId="1" applyNumberFormat="1" applyFont="1" applyFill="1" applyBorder="1"/>
    <xf numFmtId="165" fontId="32" fillId="0" borderId="0" xfId="1" applyNumberFormat="1" applyFont="1" applyFill="1" applyBorder="1" applyAlignment="1">
      <alignment horizontal="right"/>
    </xf>
    <xf numFmtId="165" fontId="0" fillId="8" borderId="0" xfId="1" applyNumberFormat="1" applyFont="1" applyFill="1" applyBorder="1"/>
    <xf numFmtId="0" fontId="18" fillId="6" borderId="5" xfId="0" applyFont="1" applyFill="1" applyBorder="1" applyAlignment="1">
      <alignment horizontal="center" vertical="center"/>
    </xf>
    <xf numFmtId="0" fontId="0" fillId="6" borderId="5" xfId="0" applyFill="1" applyBorder="1" applyAlignment="1">
      <alignment horizontal="right"/>
    </xf>
    <xf numFmtId="0" fontId="18" fillId="6" borderId="5" xfId="0" applyFont="1" applyFill="1" applyBorder="1" applyAlignment="1">
      <alignment horizontal="right" vertical="center"/>
    </xf>
    <xf numFmtId="165" fontId="0" fillId="3" borderId="0" xfId="1" applyNumberFormat="1" applyFont="1" applyFill="1"/>
    <xf numFmtId="0" fontId="2" fillId="0" borderId="0" xfId="1" applyNumberFormat="1" applyFont="1" applyBorder="1" applyAlignment="1"/>
    <xf numFmtId="0" fontId="2" fillId="0" borderId="0" xfId="1" applyNumberFormat="1" applyFont="1" applyBorder="1"/>
    <xf numFmtId="0" fontId="2" fillId="0" borderId="0" xfId="1" applyNumberFormat="1" applyFont="1"/>
    <xf numFmtId="1" fontId="0" fillId="0" borderId="1" xfId="1" applyNumberFormat="1" applyFont="1" applyBorder="1"/>
    <xf numFmtId="0" fontId="2" fillId="0" borderId="0" xfId="1" applyNumberFormat="1" applyFont="1" applyAlignment="1">
      <alignment horizontal="right"/>
    </xf>
    <xf numFmtId="0" fontId="0" fillId="3" borderId="0" xfId="1" applyNumberFormat="1" applyFont="1" applyFill="1"/>
    <xf numFmtId="165" fontId="0" fillId="0" borderId="0" xfId="1" applyNumberFormat="1" applyFont="1" applyAlignment="1">
      <alignment horizontal="right"/>
    </xf>
    <xf numFmtId="165" fontId="0" fillId="3" borderId="0" xfId="1" applyNumberFormat="1" applyFont="1" applyFill="1" applyBorder="1" applyAlignment="1">
      <alignment horizontal="right" vertical="center"/>
    </xf>
    <xf numFmtId="165" fontId="2" fillId="2" borderId="0" xfId="1" applyNumberFormat="1" applyFont="1" applyFill="1" applyAlignment="1">
      <alignment horizontal="right"/>
    </xf>
    <xf numFmtId="165" fontId="0" fillId="0" borderId="1" xfId="1" applyNumberFormat="1" applyFont="1" applyBorder="1" applyAlignment="1">
      <alignment horizontal="right"/>
    </xf>
    <xf numFmtId="0" fontId="0" fillId="0" borderId="0" xfId="1" applyNumberFormat="1" applyFont="1" applyAlignment="1">
      <alignment horizontal="right"/>
    </xf>
    <xf numFmtId="0" fontId="26" fillId="0" borderId="0" xfId="1" applyNumberFormat="1" applyFont="1"/>
    <xf numFmtId="0" fontId="22" fillId="0" borderId="5" xfId="0" applyFont="1" applyBorder="1"/>
    <xf numFmtId="2" fontId="20" fillId="0" borderId="5" xfId="4" applyNumberFormat="1" applyFont="1" applyFill="1" applyBorder="1" applyAlignment="1">
      <alignment horizontal="right"/>
    </xf>
    <xf numFmtId="167" fontId="20" fillId="0" borderId="5" xfId="1" applyNumberFormat="1" applyFont="1" applyFill="1" applyBorder="1" applyAlignment="1">
      <alignment horizontal="right"/>
    </xf>
    <xf numFmtId="0" fontId="22" fillId="0" borderId="5" xfId="4" applyNumberFormat="1" applyFont="1" applyFill="1" applyBorder="1" applyAlignment="1">
      <alignment horizontal="right"/>
    </xf>
    <xf numFmtId="167" fontId="22" fillId="0" borderId="5" xfId="4" applyNumberFormat="1" applyFont="1" applyFill="1" applyBorder="1" applyAlignment="1">
      <alignment horizontal="right"/>
    </xf>
    <xf numFmtId="166" fontId="22" fillId="0" borderId="5" xfId="1" applyNumberFormat="1" applyFont="1" applyFill="1" applyBorder="1" applyAlignment="1">
      <alignment horizontal="right"/>
    </xf>
    <xf numFmtId="0" fontId="22" fillId="0" borderId="5" xfId="0" applyFont="1" applyBorder="1" applyAlignment="1">
      <alignment horizontal="right"/>
    </xf>
    <xf numFmtId="167" fontId="22" fillId="0" borderId="5" xfId="0" applyNumberFormat="1" applyFont="1" applyBorder="1" applyAlignment="1">
      <alignment horizontal="right"/>
    </xf>
    <xf numFmtId="166" fontId="22" fillId="0" borderId="5" xfId="1" applyNumberFormat="1" applyFont="1" applyFill="1" applyBorder="1" applyAlignment="1"/>
    <xf numFmtId="0" fontId="22" fillId="0" borderId="5" xfId="4" applyNumberFormat="1" applyFont="1" applyBorder="1" applyAlignment="1">
      <alignment horizontal="right"/>
    </xf>
    <xf numFmtId="0" fontId="33" fillId="0" borderId="5" xfId="4" applyNumberFormat="1" applyFont="1" applyFill="1" applyBorder="1" applyAlignment="1">
      <alignment horizontal="right"/>
    </xf>
    <xf numFmtId="167" fontId="33" fillId="0" borderId="5" xfId="4" applyNumberFormat="1" applyFont="1" applyFill="1" applyBorder="1" applyAlignment="1">
      <alignment horizontal="right"/>
    </xf>
    <xf numFmtId="0" fontId="33" fillId="0" borderId="5" xfId="0" applyFont="1" applyBorder="1"/>
    <xf numFmtId="0" fontId="33" fillId="0" borderId="5" xfId="0" applyFont="1" applyBorder="1" applyAlignment="1">
      <alignment horizontal="right"/>
    </xf>
    <xf numFmtId="0" fontId="27" fillId="0" borderId="0" xfId="0" applyFont="1" applyAlignment="1">
      <alignment horizontal="left"/>
    </xf>
    <xf numFmtId="1" fontId="2" fillId="0" borderId="0" xfId="0" applyNumberFormat="1" applyFont="1"/>
    <xf numFmtId="165" fontId="2" fillId="0" borderId="0" xfId="0" applyNumberFormat="1" applyFont="1"/>
    <xf numFmtId="165" fontId="26" fillId="0" borderId="0" xfId="0" applyNumberFormat="1" applyFont="1"/>
    <xf numFmtId="0" fontId="10" fillId="0" borderId="0" xfId="0" applyFont="1" applyAlignment="1">
      <alignment horizontal="left" vertical="top" wrapText="1"/>
    </xf>
    <xf numFmtId="0" fontId="15" fillId="0" borderId="0" xfId="0" applyFont="1" applyAlignment="1">
      <alignment horizontal="center" vertical="center"/>
    </xf>
    <xf numFmtId="0" fontId="14" fillId="0" borderId="0" xfId="0" applyFont="1" applyAlignment="1">
      <alignment horizontal="center" vertical="center"/>
    </xf>
    <xf numFmtId="0" fontId="8" fillId="0" borderId="0" xfId="3" applyFont="1" applyAlignment="1">
      <alignment horizontal="left" vertical="center" wrapText="1"/>
    </xf>
    <xf numFmtId="0" fontId="8" fillId="0" borderId="0" xfId="3" applyFont="1" applyAlignment="1">
      <alignment vertical="center" wrapText="1"/>
    </xf>
    <xf numFmtId="0" fontId="2" fillId="5" borderId="0" xfId="0" applyFont="1" applyFill="1" applyAlignment="1">
      <alignment horizontal="center" vertical="center"/>
    </xf>
    <xf numFmtId="0" fontId="21" fillId="0" borderId="0" xfId="0" applyFont="1" applyAlignment="1">
      <alignment horizontal="center" vertical="center" wrapText="1"/>
    </xf>
    <xf numFmtId="0" fontId="30" fillId="0" borderId="0" xfId="0" applyFont="1" applyAlignment="1">
      <alignment horizontal="center" vertical="center"/>
    </xf>
    <xf numFmtId="0" fontId="25" fillId="0" borderId="0" xfId="0" applyFont="1" applyAlignment="1">
      <alignment horizontal="left" vertical="center" wrapText="1"/>
    </xf>
    <xf numFmtId="0" fontId="30"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xf>
    <xf numFmtId="0" fontId="23" fillId="0" borderId="0" xfId="0" applyFont="1" applyAlignment="1">
      <alignment horizontal="center" vertical="center"/>
    </xf>
    <xf numFmtId="0" fontId="25" fillId="0" borderId="0" xfId="0" applyFont="1" applyAlignment="1">
      <alignment horizontal="left" wrapText="1"/>
    </xf>
    <xf numFmtId="165" fontId="0" fillId="0" borderId="0" xfId="1" applyNumberFormat="1" applyFont="1" applyAlignment="1">
      <alignment horizontal="right" vertical="center"/>
    </xf>
    <xf numFmtId="165" fontId="0" fillId="0" borderId="6" xfId="1" applyNumberFormat="1" applyFont="1" applyBorder="1" applyAlignment="1">
      <alignment horizontal="right" vertical="center"/>
    </xf>
    <xf numFmtId="165" fontId="0" fillId="0" borderId="0" xfId="1" applyNumberFormat="1" applyFont="1" applyAlignment="1">
      <alignment horizontal="center" vertical="center"/>
    </xf>
    <xf numFmtId="165" fontId="7" fillId="0" borderId="0" xfId="1" applyNumberFormat="1" applyFont="1" applyBorder="1" applyAlignment="1">
      <alignment horizontal="center"/>
    </xf>
    <xf numFmtId="165" fontId="0" fillId="0" borderId="0" xfId="1" applyNumberFormat="1" applyFont="1" applyBorder="1" applyAlignment="1">
      <alignment vertical="center"/>
    </xf>
    <xf numFmtId="165" fontId="0" fillId="0" borderId="6" xfId="1" applyNumberFormat="1" applyFont="1" applyBorder="1" applyAlignment="1">
      <alignment vertical="center"/>
    </xf>
    <xf numFmtId="165" fontId="0" fillId="0" borderId="0" xfId="1" applyNumberFormat="1" applyFont="1" applyBorder="1" applyAlignment="1">
      <alignment horizontal="right" vertical="center"/>
    </xf>
    <xf numFmtId="0" fontId="0" fillId="0" borderId="0" xfId="0" applyBorder="1"/>
    <xf numFmtId="0" fontId="2" fillId="0" borderId="0" xfId="0" applyFont="1" applyBorder="1"/>
    <xf numFmtId="0" fontId="0" fillId="3" borderId="0" xfId="0" applyFill="1" applyBorder="1"/>
    <xf numFmtId="0" fontId="2" fillId="2" borderId="0" xfId="0" applyFont="1" applyFill="1" applyBorder="1"/>
    <xf numFmtId="165" fontId="2" fillId="2" borderId="0" xfId="0" applyNumberFormat="1" applyFont="1" applyFill="1" applyBorder="1"/>
  </cellXfs>
  <cellStyles count="5">
    <cellStyle name="Comma" xfId="1" builtinId="3"/>
    <cellStyle name="Hyperlink" xfId="2" builtinId="8"/>
    <cellStyle name="Normal" xfId="0" builtinId="0"/>
    <cellStyle name="Normal 4" xfId="3" xr:uid="{00000000-0005-0000-0000-000003000000}"/>
    <cellStyle name="Percent"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FSDG\FIMCU\Financial%20Inclusion%20Data\Disaggregated%20Data%20Analysis%20Master%20Template.xlsx" TargetMode="External"/><Relationship Id="rId1" Type="http://schemas.openxmlformats.org/officeDocument/2006/relationships/externalLinkPath" Target="file:///Z:\FSDG\FIMCU\Financial%20Inclusion%20Data\Disaggregated%20Data%20Analysis%20Maste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of Content"/>
      <sheetName val="Methodology"/>
      <sheetName val="Indicators "/>
      <sheetName val="NFIS"/>
      <sheetName val="Population"/>
      <sheetName val="1. Bank Depositors"/>
      <sheetName val="1.a. Bank Accounts"/>
      <sheetName val="1.b Dormant Demand"/>
      <sheetName val="2. Borrowers"/>
      <sheetName val="3. Savings"/>
      <sheetName val="2.a Credit Accounts"/>
      <sheetName val="3.a Savings Accounts"/>
      <sheetName val="3.b Savings Dormant"/>
      <sheetName val="4. Term Deposit"/>
      <sheetName val="4.a Term Deposit Accounts"/>
      <sheetName val="5. E-Banking - Internet"/>
      <sheetName val="6. Mobile Banking"/>
      <sheetName val="7. Debit Cards"/>
      <sheetName val="8. Credit Cards"/>
      <sheetName val="9. Mobile Money - Registered"/>
      <sheetName val="10. Mobile Money - Active"/>
      <sheetName val="11. Mobile Money - Dormant"/>
      <sheetName val="13. General Policyholders"/>
      <sheetName val="12. Life Insurance"/>
      <sheetName val="Insurance"/>
      <sheetName val="14. FNPF - Mandatory Members"/>
      <sheetName val="15. FNPF - Voluntary Members"/>
      <sheetName val="16. FNPF - Total Members"/>
      <sheetName val="17. FNPF - Active Members"/>
      <sheetName val="18. FNPF - Pensioners"/>
      <sheetName val="19. Bond Investors"/>
      <sheetName val="20. Stock Investors"/>
      <sheetName val="21. Unit Investors"/>
      <sheetName val="22. Inward Remitt RFEDs"/>
      <sheetName val="23. Inward Remitt MM"/>
      <sheetName val="24. Local Money Transfers-Send"/>
      <sheetName val="25. Local Money Transfers-Rec"/>
    </sheetNames>
    <sheetDataSet>
      <sheetData sheetId="0"/>
      <sheetData sheetId="1"/>
      <sheetData sheetId="2"/>
      <sheetData sheetId="3"/>
      <sheetData sheetId="4"/>
      <sheetData sheetId="5">
        <row r="37">
          <cell r="P37">
            <v>78477.75</v>
          </cell>
        </row>
        <row r="38">
          <cell r="P38">
            <v>2250.3000000000002</v>
          </cell>
        </row>
        <row r="39">
          <cell r="P39">
            <v>11679.85</v>
          </cell>
        </row>
        <row r="40">
          <cell r="P40">
            <v>1017.25</v>
          </cell>
        </row>
        <row r="41">
          <cell r="P41">
            <v>1317.55</v>
          </cell>
        </row>
        <row r="42">
          <cell r="P42">
            <v>2310.1</v>
          </cell>
        </row>
        <row r="43">
          <cell r="P43">
            <v>22220.25</v>
          </cell>
        </row>
        <row r="44">
          <cell r="P44">
            <v>12840.1</v>
          </cell>
        </row>
        <row r="45">
          <cell r="P45">
            <v>18829.850000000002</v>
          </cell>
        </row>
        <row r="46">
          <cell r="P46">
            <v>665.6</v>
          </cell>
        </row>
        <row r="47">
          <cell r="P47">
            <v>10311.6</v>
          </cell>
        </row>
        <row r="48">
          <cell r="P48">
            <v>68655.600000000006</v>
          </cell>
        </row>
        <row r="49">
          <cell r="P49">
            <v>4919.8500000000004</v>
          </cell>
        </row>
        <row r="50">
          <cell r="P50">
            <v>19137.95</v>
          </cell>
        </row>
        <row r="51">
          <cell r="P51">
            <v>224.25</v>
          </cell>
        </row>
        <row r="53">
          <cell r="P53">
            <v>68102.45</v>
          </cell>
        </row>
        <row r="54">
          <cell r="P54">
            <v>1709.5</v>
          </cell>
        </row>
        <row r="55">
          <cell r="P55">
            <v>9995.0500000000011</v>
          </cell>
        </row>
        <row r="56">
          <cell r="P56">
            <v>696.15</v>
          </cell>
        </row>
        <row r="57">
          <cell r="P57">
            <v>975.65</v>
          </cell>
        </row>
        <row r="58">
          <cell r="P58">
            <v>1824.55</v>
          </cell>
        </row>
        <row r="59">
          <cell r="P59">
            <v>19787.95</v>
          </cell>
        </row>
        <row r="60">
          <cell r="P60">
            <v>11494.6</v>
          </cell>
        </row>
        <row r="61">
          <cell r="P61">
            <v>17284.150000000001</v>
          </cell>
        </row>
        <row r="62">
          <cell r="P62">
            <v>587.6</v>
          </cell>
        </row>
        <row r="63">
          <cell r="P63">
            <v>8554.65</v>
          </cell>
        </row>
        <row r="64">
          <cell r="P64">
            <v>60420.75</v>
          </cell>
        </row>
        <row r="65">
          <cell r="P65">
            <v>4286.1000000000004</v>
          </cell>
        </row>
        <row r="66">
          <cell r="P66">
            <v>18018</v>
          </cell>
        </row>
        <row r="67">
          <cell r="P67">
            <v>178.75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bf.gov.fj/core-functions/financial-system-development/financial-sector-development-polici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L39"/>
  <sheetViews>
    <sheetView tabSelected="1" workbookViewId="0">
      <selection activeCell="B9" sqref="B9"/>
    </sheetView>
  </sheetViews>
  <sheetFormatPr defaultRowHeight="14.5" x14ac:dyDescent="0.35"/>
  <cols>
    <col min="2" max="2" width="38.453125" customWidth="1"/>
    <col min="3" max="3" width="90.453125" customWidth="1"/>
  </cols>
  <sheetData>
    <row r="1" spans="1:12" ht="28.5" customHeight="1" x14ac:dyDescent="0.35">
      <c r="B1" s="144" t="s">
        <v>290</v>
      </c>
      <c r="C1" s="144"/>
      <c r="D1" s="40"/>
      <c r="E1" s="40"/>
      <c r="F1" s="40"/>
      <c r="G1" s="40"/>
      <c r="H1" s="40"/>
      <c r="I1" s="40"/>
      <c r="J1" s="40"/>
      <c r="K1" s="40"/>
      <c r="L1" s="40"/>
    </row>
    <row r="2" spans="1:12" ht="24.65" customHeight="1" x14ac:dyDescent="0.35">
      <c r="B2" s="145" t="s">
        <v>291</v>
      </c>
      <c r="C2" s="145"/>
      <c r="D2" s="40"/>
      <c r="E2" s="40"/>
      <c r="F2" s="40"/>
      <c r="G2" s="40"/>
      <c r="H2" s="40"/>
      <c r="I2" s="40"/>
      <c r="J2" s="40"/>
      <c r="K2" s="40"/>
      <c r="L2" s="40"/>
    </row>
    <row r="3" spans="1:12" ht="23.15" customHeight="1" x14ac:dyDescent="0.35"/>
    <row r="4" spans="1:12" x14ac:dyDescent="0.35">
      <c r="A4" s="25"/>
      <c r="B4" s="39" t="s">
        <v>245</v>
      </c>
      <c r="C4" s="39" t="s">
        <v>246</v>
      </c>
    </row>
    <row r="5" spans="1:12" x14ac:dyDescent="0.35">
      <c r="A5" s="26">
        <v>1</v>
      </c>
      <c r="B5" s="38" t="s">
        <v>224</v>
      </c>
      <c r="C5" s="38" t="s">
        <v>241</v>
      </c>
    </row>
    <row r="6" spans="1:12" x14ac:dyDescent="0.35">
      <c r="A6" s="26">
        <v>2</v>
      </c>
      <c r="B6" s="38" t="s">
        <v>129</v>
      </c>
      <c r="C6" s="38" t="s">
        <v>146</v>
      </c>
    </row>
    <row r="7" spans="1:12" x14ac:dyDescent="0.35">
      <c r="A7" s="26">
        <v>3</v>
      </c>
      <c r="B7" s="38" t="s">
        <v>235</v>
      </c>
      <c r="C7" s="38" t="s">
        <v>236</v>
      </c>
    </row>
    <row r="8" spans="1:12" x14ac:dyDescent="0.35">
      <c r="A8" s="26">
        <v>4</v>
      </c>
      <c r="B8" s="25" t="s">
        <v>270</v>
      </c>
      <c r="C8" s="25" t="s">
        <v>143</v>
      </c>
    </row>
    <row r="9" spans="1:12" x14ac:dyDescent="0.35">
      <c r="A9" s="26">
        <v>5</v>
      </c>
      <c r="B9" s="25" t="s">
        <v>292</v>
      </c>
      <c r="C9" s="25" t="s">
        <v>144</v>
      </c>
    </row>
    <row r="10" spans="1:12" x14ac:dyDescent="0.35">
      <c r="A10" s="26">
        <v>6</v>
      </c>
      <c r="B10" s="25" t="s">
        <v>271</v>
      </c>
      <c r="C10" s="25" t="s">
        <v>145</v>
      </c>
    </row>
    <row r="11" spans="1:12" x14ac:dyDescent="0.35">
      <c r="A11" s="26">
        <v>7</v>
      </c>
      <c r="B11" s="25" t="s">
        <v>130</v>
      </c>
      <c r="C11" s="25" t="s">
        <v>142</v>
      </c>
    </row>
    <row r="12" spans="1:12" x14ac:dyDescent="0.35">
      <c r="A12" s="26">
        <v>8</v>
      </c>
      <c r="B12" s="25" t="s">
        <v>126</v>
      </c>
      <c r="C12" s="25" t="s">
        <v>141</v>
      </c>
    </row>
    <row r="13" spans="1:12" x14ac:dyDescent="0.35">
      <c r="A13" s="26">
        <v>9</v>
      </c>
      <c r="B13" s="25" t="s">
        <v>121</v>
      </c>
      <c r="C13" s="25" t="s">
        <v>286</v>
      </c>
    </row>
    <row r="14" spans="1:12" x14ac:dyDescent="0.35">
      <c r="A14" s="26">
        <v>10</v>
      </c>
      <c r="B14" s="25" t="s">
        <v>272</v>
      </c>
      <c r="C14" s="25" t="s">
        <v>140</v>
      </c>
    </row>
    <row r="15" spans="1:12" x14ac:dyDescent="0.35">
      <c r="A15" s="26">
        <v>11</v>
      </c>
      <c r="B15" s="25" t="s">
        <v>273</v>
      </c>
      <c r="C15" s="25" t="s">
        <v>287</v>
      </c>
    </row>
    <row r="16" spans="1:12" x14ac:dyDescent="0.35">
      <c r="A16" s="26">
        <v>12</v>
      </c>
      <c r="B16" s="25" t="s">
        <v>131</v>
      </c>
      <c r="C16" s="25" t="s">
        <v>139</v>
      </c>
    </row>
    <row r="17" spans="1:3" x14ac:dyDescent="0.35">
      <c r="A17" s="26">
        <v>13</v>
      </c>
      <c r="B17" s="25" t="s">
        <v>136</v>
      </c>
      <c r="C17" s="25" t="s">
        <v>288</v>
      </c>
    </row>
    <row r="18" spans="1:3" x14ac:dyDescent="0.35">
      <c r="A18" s="26">
        <v>14</v>
      </c>
      <c r="B18" s="25" t="s">
        <v>137</v>
      </c>
      <c r="C18" s="25" t="s">
        <v>138</v>
      </c>
    </row>
    <row r="19" spans="1:3" x14ac:dyDescent="0.35">
      <c r="A19" s="26">
        <v>15</v>
      </c>
      <c r="B19" s="25" t="s">
        <v>132</v>
      </c>
      <c r="C19" s="25"/>
    </row>
    <row r="20" spans="1:3" x14ac:dyDescent="0.35">
      <c r="A20" s="23"/>
    </row>
    <row r="21" spans="1:3" x14ac:dyDescent="0.35">
      <c r="A21" s="33" t="s">
        <v>150</v>
      </c>
      <c r="B21" s="28" t="s">
        <v>248</v>
      </c>
      <c r="C21" s="28" t="s">
        <v>247</v>
      </c>
    </row>
    <row r="22" spans="1:3" x14ac:dyDescent="0.35">
      <c r="A22" s="27">
        <v>1</v>
      </c>
      <c r="B22" s="29" t="s">
        <v>148</v>
      </c>
      <c r="C22" s="29" t="s">
        <v>242</v>
      </c>
    </row>
    <row r="23" spans="1:3" x14ac:dyDescent="0.35">
      <c r="A23" s="27">
        <v>2</v>
      </c>
      <c r="B23" s="29" t="s">
        <v>149</v>
      </c>
      <c r="C23" s="29" t="s">
        <v>242</v>
      </c>
    </row>
    <row r="24" spans="1:3" x14ac:dyDescent="0.35">
      <c r="A24" s="27"/>
      <c r="B24" s="29"/>
      <c r="C24" s="29"/>
    </row>
    <row r="25" spans="1:3" x14ac:dyDescent="0.35">
      <c r="A25" s="33" t="s">
        <v>151</v>
      </c>
      <c r="B25" s="30" t="s">
        <v>249</v>
      </c>
      <c r="C25" s="21"/>
    </row>
    <row r="26" spans="1:3" ht="43.5" x14ac:dyDescent="0.35">
      <c r="A26" s="34">
        <v>1</v>
      </c>
      <c r="B26" s="31" t="s">
        <v>243</v>
      </c>
      <c r="C26" s="32" t="s">
        <v>127</v>
      </c>
    </row>
    <row r="27" spans="1:3" x14ac:dyDescent="0.35">
      <c r="A27" s="22"/>
      <c r="B27" s="19"/>
      <c r="C27" s="20"/>
    </row>
    <row r="28" spans="1:3" x14ac:dyDescent="0.35">
      <c r="A28" s="33" t="s">
        <v>226</v>
      </c>
      <c r="B28" s="28" t="s">
        <v>128</v>
      </c>
      <c r="C28" s="20"/>
    </row>
    <row r="29" spans="1:3" ht="28.5" customHeight="1" x14ac:dyDescent="0.35">
      <c r="A29" s="27">
        <v>1</v>
      </c>
      <c r="B29" s="143" t="s">
        <v>285</v>
      </c>
      <c r="C29" s="143"/>
    </row>
    <row r="30" spans="1:3" ht="30" customHeight="1" x14ac:dyDescent="0.35">
      <c r="A30" s="27">
        <v>2</v>
      </c>
      <c r="B30" s="143" t="s">
        <v>276</v>
      </c>
      <c r="C30" s="143"/>
    </row>
    <row r="31" spans="1:3" x14ac:dyDescent="0.35">
      <c r="A31" s="27">
        <v>3</v>
      </c>
      <c r="B31" s="29" t="s">
        <v>240</v>
      </c>
      <c r="C31" s="20"/>
    </row>
    <row r="32" spans="1:3" x14ac:dyDescent="0.35">
      <c r="A32" s="27">
        <v>4</v>
      </c>
      <c r="B32" s="29" t="s">
        <v>244</v>
      </c>
      <c r="C32" s="20"/>
    </row>
    <row r="33" spans="1:3" x14ac:dyDescent="0.35">
      <c r="A33" s="27">
        <v>5</v>
      </c>
      <c r="B33" s="29" t="s">
        <v>227</v>
      </c>
      <c r="C33" s="20"/>
    </row>
    <row r="34" spans="1:3" x14ac:dyDescent="0.35">
      <c r="A34" s="27"/>
      <c r="B34" s="29"/>
      <c r="C34" s="20"/>
    </row>
    <row r="35" spans="1:3" x14ac:dyDescent="0.35">
      <c r="A35" s="33" t="s">
        <v>229</v>
      </c>
      <c r="B35" s="28" t="s">
        <v>277</v>
      </c>
    </row>
    <row r="36" spans="1:3" x14ac:dyDescent="0.35">
      <c r="B36" s="29" t="s">
        <v>228</v>
      </c>
    </row>
    <row r="38" spans="1:3" x14ac:dyDescent="0.35">
      <c r="A38" s="33" t="s">
        <v>232</v>
      </c>
      <c r="B38" s="28" t="s">
        <v>250</v>
      </c>
    </row>
    <row r="39" spans="1:3" x14ac:dyDescent="0.35">
      <c r="B39" s="102" t="s">
        <v>376</v>
      </c>
    </row>
  </sheetData>
  <sheetProtection algorithmName="SHA-512" hashValue="tgmmlAZJ+0TlCKuEmPQGEUXf/GNZfwFOJiYovTXMz0MXQPRltI7dXUbhs7P9wSTHk7jhappWFt/E+BlnFP/vgQ==" saltValue="APp3lyZYFuWSdjTxTZrfaw==" spinCount="100000" sheet="1" objects="1" scenarios="1"/>
  <mergeCells count="4">
    <mergeCell ref="B30:C30"/>
    <mergeCell ref="B29:C29"/>
    <mergeCell ref="B1:C1"/>
    <mergeCell ref="B2:C2"/>
  </mergeCells>
  <hyperlinks>
    <hyperlink ref="C26" r:id="rId1" xr:uid="{00000000-0004-0000-0000-000000000000}"/>
  </hyperlinks>
  <pageMargins left="0.7" right="0.7" top="0.75" bottom="0.75" header="0.3" footer="0.3"/>
  <pageSetup paperSize="9" orientation="portrait" r:id="rId2"/>
  <headerFooter>
    <oddFooter>&amp;C_x000D_&amp;1#&amp;"Calibri"&amp;10&amp;KFF0000 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286"/>
  <sheetViews>
    <sheetView zoomScaleNormal="100" zoomScaleSheetLayoutView="70" workbookViewId="0">
      <pane xSplit="2" ySplit="2" topLeftCell="C3" activePane="bottomRight" state="frozen"/>
      <selection activeCell="J31" sqref="J31:K31"/>
      <selection pane="topRight" activeCell="J31" sqref="J31:K31"/>
      <selection pane="bottomLeft" activeCell="J31" sqref="J31:K31"/>
      <selection pane="bottomRight" activeCell="N18" sqref="N18"/>
    </sheetView>
  </sheetViews>
  <sheetFormatPr defaultRowHeight="14.5" x14ac:dyDescent="0.35"/>
  <cols>
    <col min="1" max="1" width="50.54296875" bestFit="1" customWidth="1"/>
    <col min="2" max="2" width="17.453125" customWidth="1"/>
    <col min="3" max="5" width="7" bestFit="1" customWidth="1"/>
    <col min="6" max="6" width="10.26953125" customWidth="1"/>
    <col min="7" max="8" width="9.08984375" style="91" bestFit="1" customWidth="1"/>
  </cols>
  <sheetData>
    <row r="1" spans="1:8" s="59" customFormat="1" ht="31.5" customHeight="1" x14ac:dyDescent="0.35">
      <c r="A1" s="155" t="s">
        <v>2</v>
      </c>
      <c r="B1" s="155"/>
      <c r="C1" s="155"/>
      <c r="D1" s="155"/>
      <c r="E1" s="155"/>
      <c r="F1" s="155"/>
      <c r="G1" s="155"/>
      <c r="H1" s="155"/>
    </row>
    <row r="2" spans="1:8" x14ac:dyDescent="0.35">
      <c r="B2" s="164"/>
      <c r="C2" s="165">
        <v>2018</v>
      </c>
      <c r="D2" s="165">
        <v>2019</v>
      </c>
      <c r="E2" s="1">
        <v>2020</v>
      </c>
      <c r="F2" s="57">
        <v>2021</v>
      </c>
      <c r="G2" s="117">
        <v>2022</v>
      </c>
      <c r="H2" s="117">
        <v>2023</v>
      </c>
    </row>
    <row r="3" spans="1:8" x14ac:dyDescent="0.35">
      <c r="A3" s="5" t="s">
        <v>122</v>
      </c>
      <c r="B3" s="166"/>
      <c r="C3" s="166"/>
      <c r="D3" s="166"/>
      <c r="E3" s="4"/>
      <c r="F3" s="4"/>
      <c r="G3" s="118"/>
      <c r="H3" s="118"/>
    </row>
    <row r="4" spans="1:8" x14ac:dyDescent="0.35">
      <c r="A4" s="6" t="s">
        <v>20</v>
      </c>
      <c r="B4" s="167" t="s">
        <v>11</v>
      </c>
      <c r="C4" s="168">
        <f>SUM(C10,C17,C19,C21)</f>
        <v>24</v>
      </c>
      <c r="D4" s="168">
        <f>SUM(D10,D17,D19,D21)</f>
        <v>35</v>
      </c>
      <c r="E4" s="15">
        <f>SUM(E10,E17,E19,E21)</f>
        <v>134</v>
      </c>
      <c r="F4" s="6">
        <f>F10+F17+F19+F21</f>
        <v>158</v>
      </c>
      <c r="G4" s="58">
        <f>G10+G17+G19+G21</f>
        <v>161</v>
      </c>
      <c r="H4" s="58">
        <f>H10+H17+H19+H21</f>
        <v>121</v>
      </c>
    </row>
    <row r="5" spans="1:8" x14ac:dyDescent="0.35">
      <c r="A5" s="3" t="s">
        <v>3</v>
      </c>
      <c r="B5" s="164" t="s">
        <v>14</v>
      </c>
      <c r="C5" s="87">
        <v>0</v>
      </c>
      <c r="D5" s="87">
        <v>0</v>
      </c>
      <c r="E5" s="91">
        <v>0</v>
      </c>
      <c r="F5">
        <v>0</v>
      </c>
      <c r="G5">
        <v>0</v>
      </c>
      <c r="H5">
        <v>0</v>
      </c>
    </row>
    <row r="6" spans="1:8" x14ac:dyDescent="0.35">
      <c r="A6" s="3"/>
      <c r="B6" t="s">
        <v>15</v>
      </c>
      <c r="C6" s="91">
        <v>0</v>
      </c>
      <c r="D6" s="91">
        <v>0</v>
      </c>
      <c r="E6" s="91">
        <v>0</v>
      </c>
      <c r="F6">
        <v>0</v>
      </c>
      <c r="G6">
        <v>0</v>
      </c>
      <c r="H6">
        <v>0</v>
      </c>
    </row>
    <row r="7" spans="1:8" x14ac:dyDescent="0.35">
      <c r="A7" s="3"/>
      <c r="B7" t="s">
        <v>16</v>
      </c>
      <c r="C7" s="91">
        <v>0</v>
      </c>
      <c r="D7" s="91">
        <v>0</v>
      </c>
      <c r="E7" s="91">
        <v>2</v>
      </c>
      <c r="F7">
        <v>1</v>
      </c>
      <c r="G7" s="2">
        <v>2</v>
      </c>
      <c r="H7" s="2">
        <v>2</v>
      </c>
    </row>
    <row r="8" spans="1:8" x14ac:dyDescent="0.35">
      <c r="A8" s="3"/>
      <c r="B8" t="s">
        <v>17</v>
      </c>
      <c r="C8" s="91">
        <v>0</v>
      </c>
      <c r="D8" s="91">
        <v>5</v>
      </c>
      <c r="E8" s="91">
        <v>10</v>
      </c>
      <c r="F8">
        <v>10</v>
      </c>
      <c r="G8" s="2">
        <v>10</v>
      </c>
      <c r="H8" s="2">
        <v>4</v>
      </c>
    </row>
    <row r="9" spans="1:8" x14ac:dyDescent="0.35">
      <c r="A9" s="3"/>
      <c r="B9" t="s">
        <v>18</v>
      </c>
      <c r="C9" s="91">
        <v>3</v>
      </c>
      <c r="D9" s="91">
        <v>3</v>
      </c>
      <c r="E9" s="91">
        <v>30</v>
      </c>
      <c r="F9">
        <v>39</v>
      </c>
      <c r="G9" s="2">
        <v>28</v>
      </c>
      <c r="H9" s="2">
        <v>27</v>
      </c>
    </row>
    <row r="10" spans="1:8" ht="15" thickBot="1" x14ac:dyDescent="0.4">
      <c r="A10" s="3"/>
      <c r="B10" s="16" t="s">
        <v>110</v>
      </c>
      <c r="C10" s="90">
        <f t="shared" ref="C10:H10" si="0">SUM(C5:C9)</f>
        <v>3</v>
      </c>
      <c r="D10" s="90">
        <f t="shared" si="0"/>
        <v>8</v>
      </c>
      <c r="E10" s="90">
        <f t="shared" si="0"/>
        <v>42</v>
      </c>
      <c r="F10" s="16">
        <f t="shared" si="0"/>
        <v>50</v>
      </c>
      <c r="G10" s="14">
        <f t="shared" si="0"/>
        <v>40</v>
      </c>
      <c r="H10" s="14">
        <f t="shared" si="0"/>
        <v>33</v>
      </c>
    </row>
    <row r="11" spans="1:8" x14ac:dyDescent="0.35">
      <c r="A11" s="3"/>
      <c r="C11" s="2"/>
      <c r="D11" s="2"/>
      <c r="G11" s="2"/>
      <c r="H11" s="2"/>
    </row>
    <row r="12" spans="1:8" x14ac:dyDescent="0.35">
      <c r="A12" s="3" t="s">
        <v>9</v>
      </c>
      <c r="B12" t="s">
        <v>14</v>
      </c>
      <c r="C12" s="91">
        <v>0</v>
      </c>
      <c r="D12" s="91">
        <v>0</v>
      </c>
      <c r="E12" s="91">
        <v>0</v>
      </c>
      <c r="F12">
        <v>0</v>
      </c>
      <c r="G12">
        <v>0</v>
      </c>
      <c r="H12">
        <v>0</v>
      </c>
    </row>
    <row r="13" spans="1:8" x14ac:dyDescent="0.35">
      <c r="A13" s="3"/>
      <c r="B13" t="s">
        <v>15</v>
      </c>
      <c r="C13" s="91">
        <v>0</v>
      </c>
      <c r="D13" s="91">
        <v>0</v>
      </c>
      <c r="E13" s="91">
        <v>0</v>
      </c>
      <c r="F13">
        <v>1</v>
      </c>
      <c r="G13" s="2">
        <v>1</v>
      </c>
      <c r="H13" s="2">
        <v>0</v>
      </c>
    </row>
    <row r="14" spans="1:8" x14ac:dyDescent="0.35">
      <c r="A14" s="3"/>
      <c r="B14" t="s">
        <v>16</v>
      </c>
      <c r="C14" s="91">
        <v>0</v>
      </c>
      <c r="D14" s="91">
        <v>0</v>
      </c>
      <c r="E14" s="91">
        <v>1</v>
      </c>
      <c r="F14">
        <v>1</v>
      </c>
      <c r="G14" s="2">
        <v>1</v>
      </c>
      <c r="H14" s="2">
        <v>2</v>
      </c>
    </row>
    <row r="15" spans="1:8" x14ac:dyDescent="0.35">
      <c r="A15" s="3"/>
      <c r="B15" t="s">
        <v>17</v>
      </c>
      <c r="C15" s="91">
        <v>1</v>
      </c>
      <c r="D15" s="91">
        <v>2</v>
      </c>
      <c r="E15" s="91">
        <v>5</v>
      </c>
      <c r="F15">
        <v>4</v>
      </c>
      <c r="G15" s="2">
        <v>2</v>
      </c>
      <c r="H15" s="2">
        <v>2</v>
      </c>
    </row>
    <row r="16" spans="1:8" x14ac:dyDescent="0.35">
      <c r="A16" s="3"/>
      <c r="B16" t="s">
        <v>18</v>
      </c>
      <c r="C16" s="91">
        <v>0</v>
      </c>
      <c r="D16" s="91">
        <v>1</v>
      </c>
      <c r="E16" s="91">
        <v>6</v>
      </c>
      <c r="F16">
        <v>10</v>
      </c>
      <c r="G16" s="2">
        <v>7</v>
      </c>
      <c r="H16" s="2">
        <v>6</v>
      </c>
    </row>
    <row r="17" spans="1:8" ht="15" thickBot="1" x14ac:dyDescent="0.4">
      <c r="A17" s="3"/>
      <c r="B17" s="16" t="s">
        <v>110</v>
      </c>
      <c r="C17" s="90">
        <f t="shared" ref="C17:H17" si="1">SUM(C12:C16)</f>
        <v>1</v>
      </c>
      <c r="D17" s="90">
        <f t="shared" si="1"/>
        <v>3</v>
      </c>
      <c r="E17" s="90">
        <f t="shared" si="1"/>
        <v>12</v>
      </c>
      <c r="F17" s="16">
        <f t="shared" si="1"/>
        <v>16</v>
      </c>
      <c r="G17" s="14">
        <f t="shared" si="1"/>
        <v>11</v>
      </c>
      <c r="H17" s="14">
        <f t="shared" si="1"/>
        <v>10</v>
      </c>
    </row>
    <row r="18" spans="1:8" x14ac:dyDescent="0.35">
      <c r="A18" s="3"/>
      <c r="C18" s="91"/>
      <c r="D18" s="91"/>
      <c r="G18" s="2"/>
      <c r="H18" s="2"/>
    </row>
    <row r="19" spans="1:8" ht="15" thickBot="1" x14ac:dyDescent="0.4">
      <c r="A19" s="3" t="s">
        <v>10</v>
      </c>
      <c r="B19" s="16" t="s">
        <v>11</v>
      </c>
      <c r="C19" s="90">
        <v>4</v>
      </c>
      <c r="D19" s="90">
        <v>5</v>
      </c>
      <c r="E19" s="90">
        <v>15</v>
      </c>
      <c r="F19" s="16">
        <v>3</v>
      </c>
      <c r="G19" s="14">
        <v>12</v>
      </c>
      <c r="H19" s="14">
        <v>13</v>
      </c>
    </row>
    <row r="20" spans="1:8" x14ac:dyDescent="0.35">
      <c r="A20" s="3"/>
      <c r="C20" s="91"/>
      <c r="D20" s="91"/>
      <c r="G20" s="2"/>
      <c r="H20" s="2"/>
    </row>
    <row r="21" spans="1:8" ht="15" thickBot="1" x14ac:dyDescent="0.4">
      <c r="A21" s="3" t="s">
        <v>12</v>
      </c>
      <c r="B21" s="16" t="s">
        <v>11</v>
      </c>
      <c r="C21" s="90">
        <v>16</v>
      </c>
      <c r="D21" s="90">
        <v>19</v>
      </c>
      <c r="E21" s="90">
        <v>65</v>
      </c>
      <c r="F21" s="16">
        <v>89</v>
      </c>
      <c r="G21" s="14">
        <v>98</v>
      </c>
      <c r="H21" s="14">
        <v>65</v>
      </c>
    </row>
    <row r="22" spans="1:8" x14ac:dyDescent="0.35">
      <c r="A22" s="3"/>
      <c r="C22" s="91"/>
      <c r="D22" s="91"/>
      <c r="G22" s="2"/>
      <c r="H22" s="2"/>
    </row>
    <row r="23" spans="1:8" x14ac:dyDescent="0.35">
      <c r="A23" s="6" t="s">
        <v>21</v>
      </c>
      <c r="B23" s="6" t="s">
        <v>11</v>
      </c>
      <c r="C23" s="15">
        <f>SUM(C29,C36,C38,C40)</f>
        <v>5213</v>
      </c>
      <c r="D23" s="15">
        <f>SUM(D29,D36,D38,D40)</f>
        <v>5087</v>
      </c>
      <c r="E23" s="15">
        <f>SUM(E29,E36,E38,E40)</f>
        <v>4684</v>
      </c>
      <c r="F23" s="58">
        <f>F29+F36+F38+F40</f>
        <v>8533</v>
      </c>
      <c r="G23" s="58">
        <f>G29+G36+G38+G40</f>
        <v>9036</v>
      </c>
      <c r="H23" s="58">
        <f>H29+H36+H38+H40</f>
        <v>9619</v>
      </c>
    </row>
    <row r="24" spans="1:8" x14ac:dyDescent="0.35">
      <c r="A24" s="3" t="s">
        <v>3</v>
      </c>
      <c r="B24" t="s">
        <v>14</v>
      </c>
      <c r="C24" s="91">
        <v>0</v>
      </c>
      <c r="D24" s="91">
        <v>0</v>
      </c>
      <c r="E24" s="91">
        <v>0</v>
      </c>
      <c r="F24" s="91">
        <v>0</v>
      </c>
      <c r="G24">
        <v>0</v>
      </c>
      <c r="H24"/>
    </row>
    <row r="25" spans="1:8" x14ac:dyDescent="0.35">
      <c r="A25" s="3"/>
      <c r="B25" t="s">
        <v>15</v>
      </c>
      <c r="C25" s="91">
        <v>45</v>
      </c>
      <c r="D25" s="91">
        <v>26</v>
      </c>
      <c r="E25" s="91">
        <v>21</v>
      </c>
      <c r="F25" s="91">
        <v>48</v>
      </c>
      <c r="G25" s="2">
        <v>40</v>
      </c>
      <c r="H25" s="2">
        <v>26</v>
      </c>
    </row>
    <row r="26" spans="1:8" x14ac:dyDescent="0.35">
      <c r="A26" s="3"/>
      <c r="B26" t="s">
        <v>16</v>
      </c>
      <c r="C26" s="2">
        <v>567</v>
      </c>
      <c r="D26" s="2">
        <v>481</v>
      </c>
      <c r="E26" s="2">
        <v>425</v>
      </c>
      <c r="F26" s="2">
        <v>1001</v>
      </c>
      <c r="G26" s="2">
        <v>769</v>
      </c>
      <c r="H26" s="2">
        <v>710</v>
      </c>
    </row>
    <row r="27" spans="1:8" x14ac:dyDescent="0.35">
      <c r="A27" s="3"/>
      <c r="B27" t="s">
        <v>17</v>
      </c>
      <c r="C27" s="2">
        <v>2069</v>
      </c>
      <c r="D27" s="2">
        <v>1971</v>
      </c>
      <c r="E27" s="2">
        <v>1811</v>
      </c>
      <c r="F27" s="2">
        <v>3129</v>
      </c>
      <c r="G27" s="2">
        <v>3473</v>
      </c>
      <c r="H27" s="2">
        <v>3460</v>
      </c>
    </row>
    <row r="28" spans="1:8" x14ac:dyDescent="0.35">
      <c r="A28" s="3"/>
      <c r="B28" t="s">
        <v>18</v>
      </c>
      <c r="C28" s="2">
        <v>1073</v>
      </c>
      <c r="D28" s="2">
        <v>1139</v>
      </c>
      <c r="E28" s="2">
        <v>1067</v>
      </c>
      <c r="F28" s="2">
        <v>1424</v>
      </c>
      <c r="G28" s="2">
        <v>1310</v>
      </c>
      <c r="H28" s="2">
        <v>1471</v>
      </c>
    </row>
    <row r="29" spans="1:8" ht="15" thickBot="1" x14ac:dyDescent="0.4">
      <c r="A29" s="3"/>
      <c r="B29" s="16" t="s">
        <v>110</v>
      </c>
      <c r="C29" s="14">
        <f t="shared" ref="C29:H29" si="2">SUM(C24:C28)</f>
        <v>3754</v>
      </c>
      <c r="D29" s="14">
        <f t="shared" si="2"/>
        <v>3617</v>
      </c>
      <c r="E29" s="14">
        <f t="shared" si="2"/>
        <v>3324</v>
      </c>
      <c r="F29" s="14">
        <f t="shared" si="2"/>
        <v>5602</v>
      </c>
      <c r="G29" s="14">
        <f t="shared" si="2"/>
        <v>5592</v>
      </c>
      <c r="H29" s="14">
        <f t="shared" si="2"/>
        <v>5667</v>
      </c>
    </row>
    <row r="30" spans="1:8" x14ac:dyDescent="0.35">
      <c r="A30" s="3"/>
      <c r="C30" s="2"/>
      <c r="D30" s="2"/>
      <c r="F30" s="2"/>
      <c r="G30" s="2"/>
      <c r="H30" s="2"/>
    </row>
    <row r="31" spans="1:8" x14ac:dyDescent="0.35">
      <c r="A31" s="3" t="s">
        <v>9</v>
      </c>
      <c r="B31" t="s">
        <v>14</v>
      </c>
      <c r="C31" s="91">
        <v>0</v>
      </c>
      <c r="D31" s="91">
        <v>0</v>
      </c>
      <c r="E31" s="91">
        <v>0</v>
      </c>
      <c r="F31" s="91">
        <v>0</v>
      </c>
      <c r="G31" s="91">
        <v>0</v>
      </c>
    </row>
    <row r="32" spans="1:8" x14ac:dyDescent="0.35">
      <c r="A32" s="3"/>
      <c r="B32" t="s">
        <v>15</v>
      </c>
      <c r="C32" s="2">
        <v>2</v>
      </c>
      <c r="D32" s="2">
        <v>2</v>
      </c>
      <c r="E32" s="2">
        <v>2</v>
      </c>
      <c r="F32" s="2">
        <v>26</v>
      </c>
      <c r="G32" s="2">
        <v>24</v>
      </c>
      <c r="H32" s="2">
        <v>17</v>
      </c>
    </row>
    <row r="33" spans="1:8" x14ac:dyDescent="0.35">
      <c r="A33" s="3"/>
      <c r="B33" t="s">
        <v>16</v>
      </c>
      <c r="C33" s="2">
        <v>110</v>
      </c>
      <c r="D33" s="2">
        <v>96</v>
      </c>
      <c r="E33" s="2">
        <v>87</v>
      </c>
      <c r="F33" s="2">
        <v>390</v>
      </c>
      <c r="G33" s="2">
        <v>420</v>
      </c>
      <c r="H33" s="2">
        <v>470</v>
      </c>
    </row>
    <row r="34" spans="1:8" x14ac:dyDescent="0.35">
      <c r="A34" s="3"/>
      <c r="B34" t="s">
        <v>17</v>
      </c>
      <c r="C34" s="2">
        <v>298</v>
      </c>
      <c r="D34" s="2">
        <v>272</v>
      </c>
      <c r="E34" s="2">
        <v>250</v>
      </c>
      <c r="F34" s="2">
        <v>829</v>
      </c>
      <c r="G34" s="2">
        <v>1196</v>
      </c>
      <c r="H34" s="2">
        <v>1586</v>
      </c>
    </row>
    <row r="35" spans="1:8" x14ac:dyDescent="0.35">
      <c r="A35" s="3"/>
      <c r="B35" t="s">
        <v>18</v>
      </c>
      <c r="C35" s="2">
        <v>124</v>
      </c>
      <c r="D35" s="2">
        <v>129</v>
      </c>
      <c r="E35" s="2">
        <v>104</v>
      </c>
      <c r="F35" s="2">
        <v>231</v>
      </c>
      <c r="G35" s="2">
        <v>303</v>
      </c>
      <c r="H35" s="2">
        <v>429</v>
      </c>
    </row>
    <row r="36" spans="1:8" ht="15" thickBot="1" x14ac:dyDescent="0.4">
      <c r="A36" s="3"/>
      <c r="B36" s="16" t="s">
        <v>110</v>
      </c>
      <c r="C36" s="14">
        <f t="shared" ref="C36:H36" si="3">SUM(C31:C35)</f>
        <v>534</v>
      </c>
      <c r="D36" s="14">
        <f t="shared" si="3"/>
        <v>499</v>
      </c>
      <c r="E36" s="14">
        <f t="shared" si="3"/>
        <v>443</v>
      </c>
      <c r="F36" s="14">
        <f t="shared" si="3"/>
        <v>1476</v>
      </c>
      <c r="G36" s="14">
        <f t="shared" si="3"/>
        <v>1943</v>
      </c>
      <c r="H36" s="14">
        <f t="shared" si="3"/>
        <v>2502</v>
      </c>
    </row>
    <row r="37" spans="1:8" x14ac:dyDescent="0.35">
      <c r="A37" s="3"/>
      <c r="C37" s="18"/>
      <c r="D37" s="18"/>
      <c r="F37" s="2"/>
      <c r="G37" s="2"/>
      <c r="H37" s="2"/>
    </row>
    <row r="38" spans="1:8" ht="15" thickBot="1" x14ac:dyDescent="0.4">
      <c r="A38" s="3" t="s">
        <v>10</v>
      </c>
      <c r="B38" s="16" t="s">
        <v>11</v>
      </c>
      <c r="C38" s="14">
        <v>408</v>
      </c>
      <c r="D38" s="14">
        <v>526</v>
      </c>
      <c r="E38" s="14">
        <v>475</v>
      </c>
      <c r="F38" s="14">
        <v>595</v>
      </c>
      <c r="G38" s="14">
        <v>611</v>
      </c>
      <c r="H38" s="14">
        <v>605</v>
      </c>
    </row>
    <row r="39" spans="1:8" x14ac:dyDescent="0.35">
      <c r="A39" s="3"/>
      <c r="C39" s="2"/>
      <c r="D39" s="2"/>
      <c r="F39" s="2"/>
      <c r="G39" s="2"/>
      <c r="H39" s="2"/>
    </row>
    <row r="40" spans="1:8" ht="15" thickBot="1" x14ac:dyDescent="0.4">
      <c r="A40" s="3" t="s">
        <v>12</v>
      </c>
      <c r="B40" s="16" t="s">
        <v>11</v>
      </c>
      <c r="C40" s="14">
        <v>517</v>
      </c>
      <c r="D40" s="14">
        <v>445</v>
      </c>
      <c r="E40" s="14">
        <v>442</v>
      </c>
      <c r="F40" s="14">
        <v>860</v>
      </c>
      <c r="G40" s="14">
        <v>890</v>
      </c>
      <c r="H40" s="14">
        <v>845</v>
      </c>
    </row>
    <row r="41" spans="1:8" x14ac:dyDescent="0.35">
      <c r="A41" s="3"/>
      <c r="C41" s="2"/>
      <c r="D41" s="2"/>
      <c r="G41" s="2"/>
      <c r="H41" s="2"/>
    </row>
    <row r="42" spans="1:8" x14ac:dyDescent="0.35">
      <c r="A42" s="6" t="s">
        <v>24</v>
      </c>
      <c r="B42" s="6" t="s">
        <v>11</v>
      </c>
      <c r="C42" s="15">
        <f>SUM(C48,C55,C57,C59)</f>
        <v>21</v>
      </c>
      <c r="D42" s="15">
        <f>SUM(D48,D55,D57,D59)</f>
        <v>28</v>
      </c>
      <c r="E42" s="15">
        <f>SUM(E48,E55,E57,E59)</f>
        <v>79</v>
      </c>
      <c r="F42" s="15">
        <f>F48+F55+F57+F59</f>
        <v>84</v>
      </c>
      <c r="G42" s="58">
        <f>G48+G55+G57+G59</f>
        <v>78</v>
      </c>
      <c r="H42" s="58">
        <f>H48+H55+H57+H59</f>
        <v>68</v>
      </c>
    </row>
    <row r="43" spans="1:8" x14ac:dyDescent="0.35">
      <c r="A43" s="3" t="s">
        <v>3</v>
      </c>
      <c r="B43" t="s">
        <v>14</v>
      </c>
      <c r="C43" s="91">
        <v>0</v>
      </c>
      <c r="D43" s="91">
        <v>0</v>
      </c>
      <c r="E43" s="91">
        <v>0</v>
      </c>
      <c r="F43">
        <v>0</v>
      </c>
      <c r="G43">
        <v>0</v>
      </c>
      <c r="H43">
        <v>0</v>
      </c>
    </row>
    <row r="44" spans="1:8" x14ac:dyDescent="0.35">
      <c r="A44" s="3"/>
      <c r="B44" t="s">
        <v>15</v>
      </c>
      <c r="C44" s="91">
        <v>0</v>
      </c>
      <c r="D44" s="91">
        <v>0</v>
      </c>
      <c r="E44" s="91">
        <v>0</v>
      </c>
      <c r="F44">
        <v>0</v>
      </c>
      <c r="G44">
        <v>0</v>
      </c>
      <c r="H44">
        <v>0</v>
      </c>
    </row>
    <row r="45" spans="1:8" x14ac:dyDescent="0.35">
      <c r="A45" s="3"/>
      <c r="B45" t="s">
        <v>16</v>
      </c>
      <c r="C45" s="91">
        <v>0</v>
      </c>
      <c r="D45" s="91">
        <v>0</v>
      </c>
      <c r="E45" s="91">
        <v>1</v>
      </c>
      <c r="F45">
        <v>1</v>
      </c>
      <c r="G45" s="2">
        <v>2</v>
      </c>
      <c r="H45" s="2">
        <v>2</v>
      </c>
    </row>
    <row r="46" spans="1:8" x14ac:dyDescent="0.35">
      <c r="A46" s="3"/>
      <c r="B46" t="s">
        <v>17</v>
      </c>
      <c r="C46" s="91">
        <v>0</v>
      </c>
      <c r="D46" s="91">
        <v>2</v>
      </c>
      <c r="E46" s="91">
        <v>6</v>
      </c>
      <c r="F46">
        <v>7</v>
      </c>
      <c r="G46" s="2">
        <v>5</v>
      </c>
      <c r="H46" s="2">
        <v>3</v>
      </c>
    </row>
    <row r="47" spans="1:8" x14ac:dyDescent="0.35">
      <c r="A47" s="3"/>
      <c r="B47" t="s">
        <v>18</v>
      </c>
      <c r="C47" s="91">
        <v>3</v>
      </c>
      <c r="D47" s="91">
        <v>3</v>
      </c>
      <c r="E47" s="91">
        <v>20</v>
      </c>
      <c r="F47">
        <v>23</v>
      </c>
      <c r="G47" s="2">
        <v>16</v>
      </c>
      <c r="H47" s="2">
        <v>14</v>
      </c>
    </row>
    <row r="48" spans="1:8" ht="15" thickBot="1" x14ac:dyDescent="0.4">
      <c r="A48" s="3"/>
      <c r="B48" s="16" t="s">
        <v>110</v>
      </c>
      <c r="C48" s="14">
        <f t="shared" ref="C48:H48" si="4">SUM(C43:C47)</f>
        <v>3</v>
      </c>
      <c r="D48" s="14">
        <f t="shared" si="4"/>
        <v>5</v>
      </c>
      <c r="E48" s="14">
        <f t="shared" si="4"/>
        <v>27</v>
      </c>
      <c r="F48" s="16">
        <f t="shared" si="4"/>
        <v>31</v>
      </c>
      <c r="G48" s="14">
        <f t="shared" si="4"/>
        <v>23</v>
      </c>
      <c r="H48" s="14">
        <f t="shared" si="4"/>
        <v>19</v>
      </c>
    </row>
    <row r="49" spans="1:8" x14ac:dyDescent="0.35">
      <c r="A49" s="3"/>
      <c r="C49" s="2"/>
      <c r="D49" s="2"/>
      <c r="G49" s="2"/>
      <c r="H49" s="2"/>
    </row>
    <row r="50" spans="1:8" x14ac:dyDescent="0.35">
      <c r="A50" s="3" t="s">
        <v>9</v>
      </c>
      <c r="B50" t="s">
        <v>14</v>
      </c>
      <c r="C50" s="91">
        <v>0</v>
      </c>
      <c r="D50" s="91">
        <v>0</v>
      </c>
      <c r="E50" s="91">
        <v>0</v>
      </c>
      <c r="F50">
        <v>0</v>
      </c>
      <c r="G50">
        <v>0</v>
      </c>
      <c r="H50">
        <v>0</v>
      </c>
    </row>
    <row r="51" spans="1:8" x14ac:dyDescent="0.35">
      <c r="A51" s="3"/>
      <c r="B51" t="s">
        <v>15</v>
      </c>
      <c r="C51" s="91">
        <v>0</v>
      </c>
      <c r="D51" s="91">
        <v>0</v>
      </c>
      <c r="E51" s="91">
        <v>0</v>
      </c>
      <c r="F51">
        <v>1</v>
      </c>
      <c r="G51" s="2">
        <v>1</v>
      </c>
      <c r="H51" s="2">
        <v>0</v>
      </c>
    </row>
    <row r="52" spans="1:8" x14ac:dyDescent="0.35">
      <c r="A52" s="3"/>
      <c r="B52" t="s">
        <v>16</v>
      </c>
      <c r="C52" s="91">
        <v>0</v>
      </c>
      <c r="D52" s="91">
        <v>0</v>
      </c>
      <c r="E52" s="91">
        <v>1</v>
      </c>
      <c r="F52">
        <v>1</v>
      </c>
      <c r="G52" s="2">
        <v>1</v>
      </c>
      <c r="H52" s="2">
        <v>2</v>
      </c>
    </row>
    <row r="53" spans="1:8" x14ac:dyDescent="0.35">
      <c r="A53" s="3"/>
      <c r="B53" t="s">
        <v>17</v>
      </c>
      <c r="C53" s="91">
        <v>1</v>
      </c>
      <c r="D53" s="91">
        <v>2</v>
      </c>
      <c r="E53" s="91">
        <v>5</v>
      </c>
      <c r="F53">
        <v>4</v>
      </c>
      <c r="G53" s="2">
        <v>2</v>
      </c>
      <c r="H53" s="2">
        <v>2</v>
      </c>
    </row>
    <row r="54" spans="1:8" x14ac:dyDescent="0.35">
      <c r="A54" s="3"/>
      <c r="B54" t="s">
        <v>18</v>
      </c>
      <c r="C54" s="91">
        <v>0</v>
      </c>
      <c r="D54" s="91">
        <v>1</v>
      </c>
      <c r="E54" s="91">
        <v>4</v>
      </c>
      <c r="F54">
        <v>8</v>
      </c>
      <c r="G54" s="2">
        <v>5</v>
      </c>
      <c r="H54" s="2">
        <v>4</v>
      </c>
    </row>
    <row r="55" spans="1:8" ht="15" thickBot="1" x14ac:dyDescent="0.4">
      <c r="A55" s="3"/>
      <c r="B55" s="16" t="s">
        <v>110</v>
      </c>
      <c r="C55" s="14">
        <f t="shared" ref="C55:H55" si="5">SUM(C50:C54)</f>
        <v>1</v>
      </c>
      <c r="D55" s="14">
        <f t="shared" si="5"/>
        <v>3</v>
      </c>
      <c r="E55" s="14">
        <f t="shared" si="5"/>
        <v>10</v>
      </c>
      <c r="F55" s="16">
        <f t="shared" si="5"/>
        <v>14</v>
      </c>
      <c r="G55" s="14">
        <f t="shared" si="5"/>
        <v>9</v>
      </c>
      <c r="H55" s="14">
        <f t="shared" si="5"/>
        <v>8</v>
      </c>
    </row>
    <row r="56" spans="1:8" x14ac:dyDescent="0.35">
      <c r="A56" s="3"/>
      <c r="C56" s="2"/>
      <c r="D56" s="2"/>
      <c r="G56" s="2"/>
      <c r="H56" s="2"/>
    </row>
    <row r="57" spans="1:8" ht="15" thickBot="1" x14ac:dyDescent="0.4">
      <c r="A57" s="3" t="s">
        <v>10</v>
      </c>
      <c r="B57" s="16" t="s">
        <v>11</v>
      </c>
      <c r="C57" s="14">
        <v>4</v>
      </c>
      <c r="D57" s="14">
        <v>6</v>
      </c>
      <c r="E57" s="14">
        <v>11</v>
      </c>
      <c r="F57" s="68">
        <v>3</v>
      </c>
      <c r="G57" s="68">
        <v>8</v>
      </c>
      <c r="H57" s="68">
        <v>9</v>
      </c>
    </row>
    <row r="58" spans="1:8" x14ac:dyDescent="0.35">
      <c r="A58" s="3"/>
      <c r="C58" s="2"/>
      <c r="D58" s="2"/>
      <c r="G58" s="2"/>
      <c r="H58" s="2"/>
    </row>
    <row r="59" spans="1:8" ht="15" thickBot="1" x14ac:dyDescent="0.4">
      <c r="A59" s="3" t="s">
        <v>12</v>
      </c>
      <c r="B59" s="16" t="s">
        <v>11</v>
      </c>
      <c r="C59" s="14">
        <v>13</v>
      </c>
      <c r="D59" s="14">
        <v>14</v>
      </c>
      <c r="E59" s="14">
        <v>31</v>
      </c>
      <c r="F59" s="68">
        <v>36</v>
      </c>
      <c r="G59" s="68">
        <v>38</v>
      </c>
      <c r="H59" s="68">
        <v>32</v>
      </c>
    </row>
    <row r="60" spans="1:8" x14ac:dyDescent="0.35">
      <c r="A60" s="3"/>
      <c r="C60" s="2"/>
      <c r="D60" s="2"/>
      <c r="G60" s="2"/>
      <c r="H60" s="2"/>
    </row>
    <row r="61" spans="1:8" x14ac:dyDescent="0.35">
      <c r="A61" s="6" t="s">
        <v>1</v>
      </c>
      <c r="B61" s="6" t="s">
        <v>11</v>
      </c>
      <c r="C61" s="15">
        <f>SUM(C67,C74,C76,C78)</f>
        <v>4711.96</v>
      </c>
      <c r="D61" s="15">
        <f>SUM(D67,D74,D76,D78)</f>
        <v>4201.3999999999996</v>
      </c>
      <c r="E61" s="15">
        <f>SUM(E67,E74,E76,E78)</f>
        <v>3880.44</v>
      </c>
      <c r="F61" s="58">
        <f>F67+F74+F76+F78</f>
        <v>6768.3600000000006</v>
      </c>
      <c r="G61" s="58">
        <f>G67+G74+G76+G78</f>
        <v>7149.68</v>
      </c>
      <c r="H61" s="58">
        <f>H67+H74+H76+H78</f>
        <v>7579.8</v>
      </c>
    </row>
    <row r="62" spans="1:8" x14ac:dyDescent="0.35">
      <c r="A62" s="3" t="s">
        <v>3</v>
      </c>
      <c r="B62" t="s">
        <v>14</v>
      </c>
      <c r="C62" s="99">
        <v>0</v>
      </c>
      <c r="D62" s="99">
        <v>0</v>
      </c>
      <c r="E62" s="99">
        <v>0</v>
      </c>
      <c r="F62" s="99">
        <v>0</v>
      </c>
      <c r="G62" s="99">
        <v>0</v>
      </c>
      <c r="H62" s="99">
        <v>0</v>
      </c>
    </row>
    <row r="63" spans="1:8" x14ac:dyDescent="0.35">
      <c r="A63" s="3"/>
      <c r="B63" t="s">
        <v>15</v>
      </c>
      <c r="C63" s="99">
        <v>35.200000000000003</v>
      </c>
      <c r="D63" s="99">
        <v>21.12</v>
      </c>
      <c r="E63" s="100">
        <v>17.600000000000001</v>
      </c>
      <c r="F63" s="99">
        <v>39.6</v>
      </c>
      <c r="G63" s="2">
        <v>33.44</v>
      </c>
      <c r="H63" s="2">
        <v>22</v>
      </c>
    </row>
    <row r="64" spans="1:8" x14ac:dyDescent="0.35">
      <c r="A64" s="3"/>
      <c r="B64" t="s">
        <v>16</v>
      </c>
      <c r="C64" s="99">
        <v>461.12</v>
      </c>
      <c r="D64" s="99">
        <v>389.84</v>
      </c>
      <c r="E64" s="100">
        <v>347.6</v>
      </c>
      <c r="F64" s="99">
        <v>792</v>
      </c>
      <c r="G64" s="2">
        <v>615.12</v>
      </c>
      <c r="H64" s="2">
        <v>567.6</v>
      </c>
    </row>
    <row r="65" spans="1:8" x14ac:dyDescent="0.35">
      <c r="A65" s="3"/>
      <c r="B65" t="s">
        <v>17</v>
      </c>
      <c r="C65" s="2">
        <v>1684.32</v>
      </c>
      <c r="D65" s="2">
        <v>1598.96</v>
      </c>
      <c r="E65" s="78">
        <v>1465.2</v>
      </c>
      <c r="F65" s="2">
        <v>2381.2800000000002</v>
      </c>
      <c r="G65" s="2">
        <v>2655.84</v>
      </c>
      <c r="H65" s="2">
        <v>2618</v>
      </c>
    </row>
    <row r="66" spans="1:8" x14ac:dyDescent="0.35">
      <c r="A66" s="3"/>
      <c r="B66" t="s">
        <v>18</v>
      </c>
      <c r="C66" s="99">
        <v>885.28</v>
      </c>
      <c r="D66" s="99">
        <v>941.6</v>
      </c>
      <c r="E66" s="100">
        <v>872.08</v>
      </c>
      <c r="F66" s="2">
        <v>1092.96</v>
      </c>
      <c r="G66" s="2">
        <v>1012.88</v>
      </c>
      <c r="H66" s="2">
        <v>1081.52</v>
      </c>
    </row>
    <row r="67" spans="1:8" ht="15" thickBot="1" x14ac:dyDescent="0.4">
      <c r="A67" s="3"/>
      <c r="B67" s="16" t="s">
        <v>110</v>
      </c>
      <c r="C67" s="14">
        <f>SUM(C62:C66)</f>
        <v>3065.92</v>
      </c>
      <c r="D67" s="14">
        <f>SUM(D62:D66)</f>
        <v>2951.52</v>
      </c>
      <c r="E67" s="14">
        <f>SUM(E62:E66)</f>
        <v>2702.48</v>
      </c>
      <c r="F67" s="14">
        <f>SUM(F63:F66)</f>
        <v>4305.84</v>
      </c>
      <c r="G67" s="14">
        <f>SUM(G63:G66)</f>
        <v>4317.28</v>
      </c>
      <c r="H67" s="14">
        <f>SUM(H63:H66)</f>
        <v>4289.12</v>
      </c>
    </row>
    <row r="68" spans="1:8" x14ac:dyDescent="0.35">
      <c r="A68" s="3"/>
      <c r="C68" s="2"/>
      <c r="D68" s="2"/>
      <c r="G68" s="2"/>
      <c r="H68" s="2"/>
    </row>
    <row r="69" spans="1:8" x14ac:dyDescent="0.35">
      <c r="A69" s="3" t="s">
        <v>9</v>
      </c>
      <c r="B69" t="s">
        <v>14</v>
      </c>
      <c r="C69" s="99">
        <v>0</v>
      </c>
      <c r="D69" s="99">
        <v>0</v>
      </c>
      <c r="E69" s="99">
        <v>0</v>
      </c>
      <c r="F69" s="101">
        <v>0</v>
      </c>
      <c r="G69">
        <v>0</v>
      </c>
      <c r="H69">
        <v>0</v>
      </c>
    </row>
    <row r="70" spans="1:8" x14ac:dyDescent="0.35">
      <c r="A70" s="3"/>
      <c r="B70" t="s">
        <v>15</v>
      </c>
      <c r="C70" s="99">
        <v>1.76</v>
      </c>
      <c r="D70" s="99">
        <v>1.76</v>
      </c>
      <c r="E70" s="100">
        <v>1.76</v>
      </c>
      <c r="F70" s="85">
        <v>22.88</v>
      </c>
      <c r="G70" s="2">
        <v>21.12</v>
      </c>
      <c r="H70" s="2">
        <v>14.96</v>
      </c>
    </row>
    <row r="71" spans="1:8" x14ac:dyDescent="0.35">
      <c r="A71" s="3"/>
      <c r="B71" t="s">
        <v>16</v>
      </c>
      <c r="C71" s="99">
        <v>76.56</v>
      </c>
      <c r="D71" s="99">
        <v>71.28</v>
      </c>
      <c r="E71" s="100">
        <v>70.400000000000006</v>
      </c>
      <c r="F71" s="85">
        <v>326.48</v>
      </c>
      <c r="G71" s="2">
        <v>337.04</v>
      </c>
      <c r="H71" s="2">
        <v>385.44</v>
      </c>
    </row>
    <row r="72" spans="1:8" x14ac:dyDescent="0.35">
      <c r="A72" s="3"/>
      <c r="B72" t="s">
        <v>17</v>
      </c>
      <c r="C72" s="99">
        <v>220.88</v>
      </c>
      <c r="D72" s="99">
        <v>197.12</v>
      </c>
      <c r="E72" s="100">
        <v>183.04</v>
      </c>
      <c r="F72" s="85">
        <v>672.32</v>
      </c>
      <c r="G72" s="2">
        <v>964.48</v>
      </c>
      <c r="H72" s="2">
        <v>1301.52</v>
      </c>
    </row>
    <row r="73" spans="1:8" x14ac:dyDescent="0.35">
      <c r="A73" s="3"/>
      <c r="B73" t="s">
        <v>18</v>
      </c>
      <c r="C73" s="99">
        <v>103.84</v>
      </c>
      <c r="D73" s="99">
        <v>104.72</v>
      </c>
      <c r="E73" s="100">
        <v>89.76</v>
      </c>
      <c r="F73" s="85">
        <v>191.84</v>
      </c>
      <c r="G73" s="2">
        <v>243.76</v>
      </c>
      <c r="H73" s="2">
        <v>353.76</v>
      </c>
    </row>
    <row r="74" spans="1:8" ht="15" thickBot="1" x14ac:dyDescent="0.4">
      <c r="A74" s="3"/>
      <c r="B74" s="16" t="s">
        <v>110</v>
      </c>
      <c r="C74" s="14">
        <f>SUM(C69:C73)</f>
        <v>403.03999999999996</v>
      </c>
      <c r="D74" s="14">
        <f>SUM(D69:D73)</f>
        <v>374.88</v>
      </c>
      <c r="E74" s="79">
        <f>SUM(E69:E73)</f>
        <v>344.96</v>
      </c>
      <c r="F74" s="14">
        <f>SUM(F70:F73)</f>
        <v>1213.52</v>
      </c>
      <c r="G74" s="14">
        <f>SUM(G70:G73)</f>
        <v>1566.4</v>
      </c>
      <c r="H74" s="14">
        <f>SUM(H70:H73)</f>
        <v>2055.6800000000003</v>
      </c>
    </row>
    <row r="75" spans="1:8" x14ac:dyDescent="0.35">
      <c r="A75" s="3"/>
      <c r="C75" s="2"/>
      <c r="D75" s="2"/>
      <c r="G75" s="2"/>
      <c r="H75" s="2"/>
    </row>
    <row r="76" spans="1:8" ht="15" thickBot="1" x14ac:dyDescent="0.4">
      <c r="A76" s="3" t="s">
        <v>10</v>
      </c>
      <c r="B76" s="16" t="s">
        <v>11</v>
      </c>
      <c r="C76" s="14">
        <v>804</v>
      </c>
      <c r="D76" s="14">
        <v>511</v>
      </c>
      <c r="E76" s="14">
        <v>463</v>
      </c>
      <c r="F76" s="16">
        <v>534</v>
      </c>
      <c r="G76" s="14">
        <v>542</v>
      </c>
      <c r="H76" s="14">
        <v>533</v>
      </c>
    </row>
    <row r="77" spans="1:8" x14ac:dyDescent="0.35">
      <c r="A77" s="3"/>
      <c r="C77" s="2"/>
      <c r="D77" s="2"/>
      <c r="G77" s="2"/>
      <c r="H77" s="2"/>
    </row>
    <row r="78" spans="1:8" ht="15" thickBot="1" x14ac:dyDescent="0.4">
      <c r="A78" s="3" t="s">
        <v>12</v>
      </c>
      <c r="B78" s="16" t="s">
        <v>11</v>
      </c>
      <c r="C78" s="14">
        <v>439</v>
      </c>
      <c r="D78" s="14">
        <v>364</v>
      </c>
      <c r="E78" s="14">
        <v>370</v>
      </c>
      <c r="F78" s="16">
        <v>715</v>
      </c>
      <c r="G78" s="14">
        <v>724</v>
      </c>
      <c r="H78" s="14">
        <v>702</v>
      </c>
    </row>
    <row r="79" spans="1:8" x14ac:dyDescent="0.35">
      <c r="G79" s="2"/>
      <c r="H79" s="2"/>
    </row>
    <row r="80" spans="1:8" x14ac:dyDescent="0.35">
      <c r="A80" s="6" t="s">
        <v>90</v>
      </c>
      <c r="B80" s="6" t="s">
        <v>11</v>
      </c>
      <c r="C80" s="15">
        <f t="shared" ref="C80:H80" si="6">C96+C113+C130</f>
        <v>20</v>
      </c>
      <c r="D80" s="15">
        <f t="shared" si="6"/>
        <v>29</v>
      </c>
      <c r="E80" s="15">
        <f t="shared" si="6"/>
        <v>119</v>
      </c>
      <c r="F80" s="6">
        <f t="shared" si="6"/>
        <v>155</v>
      </c>
      <c r="G80" s="58">
        <f t="shared" si="6"/>
        <v>149</v>
      </c>
      <c r="H80" s="58">
        <f t="shared" si="6"/>
        <v>108</v>
      </c>
    </row>
    <row r="81" spans="1:8" x14ac:dyDescent="0.35">
      <c r="A81" t="s">
        <v>3</v>
      </c>
      <c r="B81" t="s">
        <v>34</v>
      </c>
      <c r="C81" s="91">
        <v>1</v>
      </c>
      <c r="D81" s="91">
        <v>2</v>
      </c>
      <c r="E81" s="91">
        <v>13</v>
      </c>
      <c r="F81">
        <v>14</v>
      </c>
      <c r="G81" s="2">
        <v>10</v>
      </c>
      <c r="H81" s="2">
        <v>10</v>
      </c>
    </row>
    <row r="82" spans="1:8" x14ac:dyDescent="0.35">
      <c r="B82" t="s">
        <v>35</v>
      </c>
      <c r="C82" s="91">
        <v>0</v>
      </c>
      <c r="D82" s="91">
        <v>0</v>
      </c>
      <c r="E82" s="91">
        <v>0</v>
      </c>
      <c r="F82">
        <v>0</v>
      </c>
      <c r="G82">
        <v>0</v>
      </c>
      <c r="H82">
        <v>0</v>
      </c>
    </row>
    <row r="83" spans="1:8" x14ac:dyDescent="0.35">
      <c r="B83" t="s">
        <v>36</v>
      </c>
      <c r="C83" s="91">
        <v>0</v>
      </c>
      <c r="D83" s="91">
        <v>0</v>
      </c>
      <c r="E83" s="91">
        <v>1</v>
      </c>
      <c r="F83">
        <v>3</v>
      </c>
      <c r="G83" s="2">
        <v>4</v>
      </c>
      <c r="H83" s="2">
        <v>3</v>
      </c>
    </row>
    <row r="84" spans="1:8" x14ac:dyDescent="0.35">
      <c r="B84" t="s">
        <v>37</v>
      </c>
      <c r="C84" s="91">
        <v>0</v>
      </c>
      <c r="D84" s="91">
        <v>0</v>
      </c>
      <c r="E84" s="91">
        <v>0</v>
      </c>
      <c r="F84">
        <v>0</v>
      </c>
      <c r="G84">
        <v>0</v>
      </c>
      <c r="H84">
        <v>0</v>
      </c>
    </row>
    <row r="85" spans="1:8" x14ac:dyDescent="0.35">
      <c r="B85" t="s">
        <v>38</v>
      </c>
      <c r="C85" s="91">
        <v>0</v>
      </c>
      <c r="D85" s="91">
        <v>0</v>
      </c>
      <c r="E85" s="91">
        <v>0</v>
      </c>
      <c r="F85">
        <v>0</v>
      </c>
      <c r="G85">
        <v>0</v>
      </c>
      <c r="H85">
        <v>0</v>
      </c>
    </row>
    <row r="86" spans="1:8" x14ac:dyDescent="0.35">
      <c r="B86" t="s">
        <v>39</v>
      </c>
      <c r="C86" s="91">
        <v>0</v>
      </c>
      <c r="D86" s="91">
        <v>0</v>
      </c>
      <c r="E86" s="91">
        <v>0</v>
      </c>
      <c r="F86">
        <v>0</v>
      </c>
      <c r="G86">
        <v>0</v>
      </c>
      <c r="H86">
        <v>0</v>
      </c>
    </row>
    <row r="87" spans="1:8" x14ac:dyDescent="0.35">
      <c r="B87" t="s">
        <v>40</v>
      </c>
      <c r="C87" s="91">
        <v>1</v>
      </c>
      <c r="D87" s="91">
        <v>4</v>
      </c>
      <c r="E87" s="91">
        <v>8</v>
      </c>
      <c r="F87">
        <v>6</v>
      </c>
      <c r="G87" s="2">
        <v>4</v>
      </c>
      <c r="H87" s="2">
        <v>3</v>
      </c>
    </row>
    <row r="88" spans="1:8" x14ac:dyDescent="0.35">
      <c r="B88" t="s">
        <v>41</v>
      </c>
      <c r="C88" s="91">
        <v>0</v>
      </c>
      <c r="D88" s="91">
        <v>0</v>
      </c>
      <c r="E88" s="91">
        <v>0</v>
      </c>
      <c r="F88">
        <v>0</v>
      </c>
      <c r="G88">
        <v>0</v>
      </c>
      <c r="H88">
        <v>0</v>
      </c>
    </row>
    <row r="89" spans="1:8" x14ac:dyDescent="0.35">
      <c r="B89" t="s">
        <v>42</v>
      </c>
      <c r="C89" s="91">
        <v>0</v>
      </c>
      <c r="D89" s="91">
        <v>1</v>
      </c>
      <c r="E89" s="91">
        <v>0</v>
      </c>
      <c r="F89">
        <v>3</v>
      </c>
      <c r="G89">
        <v>0</v>
      </c>
      <c r="H89">
        <v>0</v>
      </c>
    </row>
    <row r="90" spans="1:8" x14ac:dyDescent="0.35">
      <c r="B90" t="s">
        <v>43</v>
      </c>
      <c r="C90" s="91">
        <v>0</v>
      </c>
      <c r="D90" s="91">
        <v>0</v>
      </c>
      <c r="E90" s="91">
        <v>0</v>
      </c>
      <c r="F90">
        <v>0</v>
      </c>
      <c r="G90">
        <v>0</v>
      </c>
      <c r="H90">
        <v>0</v>
      </c>
    </row>
    <row r="91" spans="1:8" x14ac:dyDescent="0.35">
      <c r="B91" t="s">
        <v>44</v>
      </c>
      <c r="C91" s="91">
        <v>0</v>
      </c>
      <c r="D91" s="91">
        <v>0</v>
      </c>
      <c r="E91" s="91">
        <v>0</v>
      </c>
      <c r="F91">
        <v>0</v>
      </c>
      <c r="G91" s="2">
        <v>1</v>
      </c>
      <c r="H91" s="2">
        <v>1</v>
      </c>
    </row>
    <row r="92" spans="1:8" x14ac:dyDescent="0.35">
      <c r="B92" t="s">
        <v>45</v>
      </c>
      <c r="C92" s="91">
        <v>1</v>
      </c>
      <c r="D92" s="91">
        <v>1</v>
      </c>
      <c r="E92" s="91">
        <v>18</v>
      </c>
      <c r="F92">
        <v>22</v>
      </c>
      <c r="G92" s="2">
        <v>21</v>
      </c>
      <c r="H92" s="2">
        <v>16</v>
      </c>
    </row>
    <row r="93" spans="1:8" x14ac:dyDescent="0.35">
      <c r="B93" t="s">
        <v>46</v>
      </c>
      <c r="C93" s="91">
        <v>0</v>
      </c>
      <c r="D93" s="91">
        <v>0</v>
      </c>
      <c r="E93" s="91">
        <v>0</v>
      </c>
      <c r="F93">
        <v>0</v>
      </c>
      <c r="G93">
        <v>0</v>
      </c>
      <c r="H93">
        <v>0</v>
      </c>
    </row>
    <row r="94" spans="1:8" x14ac:dyDescent="0.35">
      <c r="B94" t="s">
        <v>47</v>
      </c>
      <c r="C94" s="91">
        <v>0</v>
      </c>
      <c r="D94" s="91">
        <v>0</v>
      </c>
      <c r="E94" s="91">
        <v>2</v>
      </c>
      <c r="F94">
        <v>2</v>
      </c>
      <c r="G94">
        <v>0</v>
      </c>
      <c r="H94">
        <v>0</v>
      </c>
    </row>
    <row r="95" spans="1:8" x14ac:dyDescent="0.35">
      <c r="B95" t="s">
        <v>0</v>
      </c>
      <c r="C95" s="91">
        <v>0</v>
      </c>
      <c r="D95" s="91">
        <v>0</v>
      </c>
      <c r="E95" s="91">
        <v>0</v>
      </c>
      <c r="F95">
        <v>0</v>
      </c>
      <c r="G95">
        <v>0</v>
      </c>
      <c r="H95">
        <v>0</v>
      </c>
    </row>
    <row r="96" spans="1:8" ht="15" thickBot="1" x14ac:dyDescent="0.4">
      <c r="B96" s="16" t="s">
        <v>110</v>
      </c>
      <c r="C96" s="14">
        <f t="shared" ref="C96:H96" si="7">SUM(C81:C95)</f>
        <v>3</v>
      </c>
      <c r="D96" s="14">
        <f t="shared" si="7"/>
        <v>8</v>
      </c>
      <c r="E96" s="14">
        <f t="shared" si="7"/>
        <v>42</v>
      </c>
      <c r="F96" s="16">
        <f t="shared" si="7"/>
        <v>50</v>
      </c>
      <c r="G96" s="14">
        <f t="shared" si="7"/>
        <v>40</v>
      </c>
      <c r="H96" s="14">
        <f t="shared" si="7"/>
        <v>33</v>
      </c>
    </row>
    <row r="97" spans="1:8" x14ac:dyDescent="0.35">
      <c r="C97" s="2"/>
      <c r="D97" s="2"/>
      <c r="G97" s="2"/>
      <c r="H97" s="2"/>
    </row>
    <row r="98" spans="1:8" x14ac:dyDescent="0.35">
      <c r="A98" t="s">
        <v>59</v>
      </c>
      <c r="B98" t="s">
        <v>34</v>
      </c>
      <c r="C98" s="91">
        <v>0</v>
      </c>
      <c r="D98" s="91">
        <v>1</v>
      </c>
      <c r="E98" s="91">
        <v>5</v>
      </c>
      <c r="F98">
        <v>5</v>
      </c>
      <c r="G98" s="2">
        <v>3</v>
      </c>
      <c r="H98" s="2">
        <v>3</v>
      </c>
    </row>
    <row r="99" spans="1:8" x14ac:dyDescent="0.35">
      <c r="B99" t="s">
        <v>35</v>
      </c>
      <c r="C99" s="91">
        <v>0</v>
      </c>
      <c r="D99" s="91">
        <v>0</v>
      </c>
      <c r="E99" s="91">
        <v>0</v>
      </c>
      <c r="F99">
        <v>0</v>
      </c>
      <c r="G99">
        <v>0</v>
      </c>
      <c r="H99">
        <v>0</v>
      </c>
    </row>
    <row r="100" spans="1:8" x14ac:dyDescent="0.35">
      <c r="B100" t="s">
        <v>36</v>
      </c>
      <c r="C100" s="91">
        <v>0</v>
      </c>
      <c r="D100" s="91">
        <v>0</v>
      </c>
      <c r="E100" s="91">
        <v>0</v>
      </c>
      <c r="F100">
        <v>0</v>
      </c>
      <c r="G100">
        <v>0</v>
      </c>
      <c r="H100">
        <v>0</v>
      </c>
    </row>
    <row r="101" spans="1:8" x14ac:dyDescent="0.35">
      <c r="B101" t="s">
        <v>37</v>
      </c>
      <c r="C101" s="91">
        <v>0</v>
      </c>
      <c r="D101" s="91">
        <v>0</v>
      </c>
      <c r="E101" s="91">
        <v>0</v>
      </c>
      <c r="F101">
        <v>0</v>
      </c>
      <c r="G101">
        <v>0</v>
      </c>
      <c r="H101">
        <v>0</v>
      </c>
    </row>
    <row r="102" spans="1:8" x14ac:dyDescent="0.35">
      <c r="B102" t="s">
        <v>38</v>
      </c>
      <c r="C102" s="91">
        <v>0</v>
      </c>
      <c r="D102" s="91">
        <v>0</v>
      </c>
      <c r="E102" s="91">
        <v>0</v>
      </c>
      <c r="F102">
        <v>0</v>
      </c>
      <c r="G102">
        <v>0</v>
      </c>
      <c r="H102">
        <v>0</v>
      </c>
    </row>
    <row r="103" spans="1:8" x14ac:dyDescent="0.35">
      <c r="B103" t="s">
        <v>39</v>
      </c>
      <c r="C103" s="91">
        <v>0</v>
      </c>
      <c r="D103" s="91">
        <v>0</v>
      </c>
      <c r="E103" s="91">
        <v>0</v>
      </c>
      <c r="F103">
        <v>0</v>
      </c>
      <c r="G103">
        <v>0</v>
      </c>
      <c r="H103">
        <v>0</v>
      </c>
    </row>
    <row r="104" spans="1:8" x14ac:dyDescent="0.35">
      <c r="B104" t="s">
        <v>40</v>
      </c>
      <c r="C104" s="91">
        <v>0</v>
      </c>
      <c r="D104" s="91">
        <v>0</v>
      </c>
      <c r="E104" s="91">
        <v>0</v>
      </c>
      <c r="F104">
        <v>1</v>
      </c>
      <c r="G104">
        <v>0</v>
      </c>
      <c r="H104">
        <v>0</v>
      </c>
    </row>
    <row r="105" spans="1:8" x14ac:dyDescent="0.35">
      <c r="B105" t="s">
        <v>41</v>
      </c>
      <c r="C105" s="91">
        <v>0</v>
      </c>
      <c r="D105" s="91">
        <v>0</v>
      </c>
      <c r="E105" s="91">
        <v>0</v>
      </c>
      <c r="F105">
        <v>0</v>
      </c>
      <c r="G105">
        <v>0</v>
      </c>
      <c r="H105">
        <v>0</v>
      </c>
    </row>
    <row r="106" spans="1:8" x14ac:dyDescent="0.35">
      <c r="B106" t="s">
        <v>42</v>
      </c>
      <c r="C106" s="91">
        <v>0</v>
      </c>
      <c r="D106" s="91">
        <v>0</v>
      </c>
      <c r="E106" s="91">
        <v>0</v>
      </c>
      <c r="F106">
        <v>1</v>
      </c>
      <c r="G106">
        <v>0</v>
      </c>
      <c r="H106">
        <v>0</v>
      </c>
    </row>
    <row r="107" spans="1:8" x14ac:dyDescent="0.35">
      <c r="B107" t="s">
        <v>43</v>
      </c>
      <c r="C107" s="91">
        <v>0</v>
      </c>
      <c r="D107" s="91">
        <v>0</v>
      </c>
      <c r="E107" s="91">
        <v>0</v>
      </c>
      <c r="F107">
        <v>0</v>
      </c>
      <c r="G107">
        <v>0</v>
      </c>
      <c r="H107">
        <v>0</v>
      </c>
    </row>
    <row r="108" spans="1:8" x14ac:dyDescent="0.35">
      <c r="B108" t="s">
        <v>44</v>
      </c>
      <c r="C108" s="91">
        <v>0</v>
      </c>
      <c r="D108" s="91">
        <v>0</v>
      </c>
      <c r="E108" s="91">
        <v>1</v>
      </c>
      <c r="F108">
        <v>2</v>
      </c>
      <c r="G108" s="2">
        <v>1</v>
      </c>
      <c r="H108" s="2">
        <v>1</v>
      </c>
    </row>
    <row r="109" spans="1:8" x14ac:dyDescent="0.35">
      <c r="B109" t="s">
        <v>45</v>
      </c>
      <c r="C109" s="91">
        <v>1</v>
      </c>
      <c r="D109" s="91">
        <v>1</v>
      </c>
      <c r="E109" s="91">
        <v>6</v>
      </c>
      <c r="F109">
        <v>7</v>
      </c>
      <c r="G109" s="2">
        <v>7</v>
      </c>
      <c r="H109" s="2">
        <v>6</v>
      </c>
    </row>
    <row r="110" spans="1:8" x14ac:dyDescent="0.35">
      <c r="B110" t="s">
        <v>46</v>
      </c>
      <c r="C110" s="91">
        <v>0</v>
      </c>
      <c r="D110" s="91">
        <v>0</v>
      </c>
      <c r="E110" s="91">
        <v>0</v>
      </c>
      <c r="F110">
        <v>0</v>
      </c>
      <c r="G110">
        <v>0</v>
      </c>
      <c r="H110">
        <v>0</v>
      </c>
    </row>
    <row r="111" spans="1:8" x14ac:dyDescent="0.35">
      <c r="B111" t="s">
        <v>47</v>
      </c>
      <c r="C111" s="91">
        <v>0</v>
      </c>
      <c r="D111" s="91">
        <v>0</v>
      </c>
      <c r="E111" s="91">
        <v>0</v>
      </c>
      <c r="F111">
        <v>0</v>
      </c>
      <c r="G111">
        <v>0</v>
      </c>
      <c r="H111">
        <v>0</v>
      </c>
    </row>
    <row r="112" spans="1:8" x14ac:dyDescent="0.35">
      <c r="B112" t="s">
        <v>0</v>
      </c>
      <c r="C112" s="91">
        <v>0</v>
      </c>
      <c r="D112" s="91">
        <v>0</v>
      </c>
      <c r="E112" s="91">
        <v>0</v>
      </c>
      <c r="F112">
        <v>0</v>
      </c>
      <c r="G112">
        <v>0</v>
      </c>
      <c r="H112">
        <v>0</v>
      </c>
    </row>
    <row r="113" spans="1:8" ht="15" thickBot="1" x14ac:dyDescent="0.4">
      <c r="B113" s="16" t="s">
        <v>110</v>
      </c>
      <c r="C113" s="14">
        <f>SUM(C98:C112)</f>
        <v>1</v>
      </c>
      <c r="D113" s="14">
        <f>SUM(D98:D112)</f>
        <v>2</v>
      </c>
      <c r="E113" s="14">
        <f>SUM(E98:E112)</f>
        <v>12</v>
      </c>
      <c r="F113" s="16">
        <f>SUM(F98:F112)</f>
        <v>16</v>
      </c>
      <c r="G113" s="14">
        <f t="shared" ref="G113:H113" si="8">SUM(G98:G112)</f>
        <v>11</v>
      </c>
      <c r="H113" s="14">
        <f t="shared" si="8"/>
        <v>10</v>
      </c>
    </row>
    <row r="114" spans="1:8" x14ac:dyDescent="0.35">
      <c r="C114" s="2"/>
      <c r="D114" s="2"/>
      <c r="G114" s="2"/>
      <c r="H114" s="2"/>
    </row>
    <row r="115" spans="1:8" x14ac:dyDescent="0.35">
      <c r="A115" t="s">
        <v>12</v>
      </c>
      <c r="B115" t="s">
        <v>34</v>
      </c>
      <c r="C115" s="99">
        <v>1</v>
      </c>
      <c r="D115" s="99">
        <v>2</v>
      </c>
      <c r="E115" s="99">
        <v>5</v>
      </c>
      <c r="F115" s="85">
        <v>6</v>
      </c>
      <c r="G115" s="2">
        <v>7</v>
      </c>
      <c r="H115" s="2">
        <v>5</v>
      </c>
    </row>
    <row r="116" spans="1:8" x14ac:dyDescent="0.35">
      <c r="B116" t="s">
        <v>35</v>
      </c>
      <c r="C116" s="85">
        <v>0</v>
      </c>
      <c r="D116" s="85">
        <v>0</v>
      </c>
      <c r="E116" s="85">
        <v>0</v>
      </c>
      <c r="F116" s="85">
        <v>0</v>
      </c>
      <c r="G116" s="2">
        <v>1</v>
      </c>
      <c r="H116" s="2">
        <v>1</v>
      </c>
    </row>
    <row r="117" spans="1:8" x14ac:dyDescent="0.35">
      <c r="B117" t="s">
        <v>36</v>
      </c>
      <c r="C117" s="99">
        <v>2</v>
      </c>
      <c r="D117" s="99">
        <v>3</v>
      </c>
      <c r="E117" s="99">
        <v>5</v>
      </c>
      <c r="F117" s="85">
        <v>5</v>
      </c>
      <c r="G117" s="2">
        <v>5</v>
      </c>
      <c r="H117" s="2">
        <v>5</v>
      </c>
    </row>
    <row r="118" spans="1:8" x14ac:dyDescent="0.35">
      <c r="B118" t="s">
        <v>37</v>
      </c>
      <c r="C118" s="85">
        <v>0</v>
      </c>
      <c r="D118" s="85">
        <v>0</v>
      </c>
      <c r="E118" s="85">
        <v>0</v>
      </c>
      <c r="F118" s="85">
        <v>0</v>
      </c>
      <c r="G118" s="85">
        <v>0</v>
      </c>
      <c r="H118" s="85">
        <v>0</v>
      </c>
    </row>
    <row r="119" spans="1:8" x14ac:dyDescent="0.35">
      <c r="B119" t="s">
        <v>38</v>
      </c>
      <c r="C119" s="85">
        <v>0</v>
      </c>
      <c r="D119" s="85">
        <v>0</v>
      </c>
      <c r="E119" s="85">
        <v>0</v>
      </c>
      <c r="F119" s="85">
        <v>0</v>
      </c>
      <c r="G119" s="85">
        <v>0</v>
      </c>
      <c r="H119" s="85">
        <v>0</v>
      </c>
    </row>
    <row r="120" spans="1:8" x14ac:dyDescent="0.35">
      <c r="B120" t="s">
        <v>39</v>
      </c>
      <c r="C120" s="85">
        <v>0</v>
      </c>
      <c r="D120" s="85">
        <v>0</v>
      </c>
      <c r="E120" s="85">
        <v>0</v>
      </c>
      <c r="F120" s="85">
        <v>1</v>
      </c>
      <c r="G120" s="85">
        <v>0</v>
      </c>
      <c r="H120" s="85">
        <v>0</v>
      </c>
    </row>
    <row r="121" spans="1:8" x14ac:dyDescent="0.35">
      <c r="B121" t="s">
        <v>40</v>
      </c>
      <c r="C121" s="85">
        <v>0</v>
      </c>
      <c r="D121" s="85">
        <v>0</v>
      </c>
      <c r="E121" s="99">
        <v>1</v>
      </c>
      <c r="F121" s="85">
        <v>2</v>
      </c>
      <c r="G121" s="85">
        <v>0</v>
      </c>
      <c r="H121" s="85">
        <v>0</v>
      </c>
    </row>
    <row r="122" spans="1:8" x14ac:dyDescent="0.35">
      <c r="B122" t="s">
        <v>41</v>
      </c>
      <c r="C122" s="85">
        <v>0</v>
      </c>
      <c r="D122" s="85">
        <v>0</v>
      </c>
      <c r="E122" s="99">
        <v>1</v>
      </c>
      <c r="F122" s="85">
        <v>2</v>
      </c>
      <c r="G122" s="2">
        <v>1</v>
      </c>
      <c r="H122" s="2">
        <v>2</v>
      </c>
    </row>
    <row r="123" spans="1:8" x14ac:dyDescent="0.35">
      <c r="B123" t="s">
        <v>42</v>
      </c>
      <c r="C123" s="85">
        <v>0</v>
      </c>
      <c r="D123" s="85">
        <v>0</v>
      </c>
      <c r="E123" s="99">
        <v>1</v>
      </c>
      <c r="F123" s="85">
        <v>2</v>
      </c>
      <c r="G123" s="85">
        <v>0</v>
      </c>
      <c r="H123" s="85">
        <v>1</v>
      </c>
    </row>
    <row r="124" spans="1:8" x14ac:dyDescent="0.35">
      <c r="B124" t="s">
        <v>43</v>
      </c>
      <c r="C124" s="99">
        <v>1</v>
      </c>
      <c r="D124" s="85">
        <v>0</v>
      </c>
      <c r="E124" s="99">
        <v>1</v>
      </c>
      <c r="F124" s="85">
        <v>1</v>
      </c>
      <c r="G124" s="2">
        <v>1</v>
      </c>
      <c r="H124" s="2">
        <v>0</v>
      </c>
    </row>
    <row r="125" spans="1:8" x14ac:dyDescent="0.35">
      <c r="B125" t="s">
        <v>44</v>
      </c>
      <c r="C125" s="85">
        <v>0</v>
      </c>
      <c r="D125" s="85">
        <v>0</v>
      </c>
      <c r="E125" s="85">
        <v>0</v>
      </c>
      <c r="F125" s="85">
        <v>0</v>
      </c>
      <c r="G125" s="2">
        <v>1</v>
      </c>
      <c r="H125" s="2">
        <v>1</v>
      </c>
    </row>
    <row r="126" spans="1:8" x14ac:dyDescent="0.35">
      <c r="B126" t="s">
        <v>45</v>
      </c>
      <c r="C126" s="99">
        <v>12</v>
      </c>
      <c r="D126" s="99">
        <v>14</v>
      </c>
      <c r="E126" s="99">
        <v>51</v>
      </c>
      <c r="F126" s="85">
        <v>70</v>
      </c>
      <c r="G126" s="2">
        <v>82</v>
      </c>
      <c r="H126" s="2">
        <v>50</v>
      </c>
    </row>
    <row r="127" spans="1:8" x14ac:dyDescent="0.35">
      <c r="B127" t="s">
        <v>46</v>
      </c>
      <c r="C127" s="85">
        <v>0</v>
      </c>
      <c r="D127" s="85">
        <v>0</v>
      </c>
      <c r="E127" s="85">
        <v>0</v>
      </c>
      <c r="F127" s="85">
        <v>0</v>
      </c>
      <c r="G127" s="85">
        <v>0</v>
      </c>
      <c r="H127" s="85">
        <v>0</v>
      </c>
    </row>
    <row r="128" spans="1:8" x14ac:dyDescent="0.35">
      <c r="B128" t="s">
        <v>47</v>
      </c>
      <c r="C128" s="85">
        <v>0</v>
      </c>
      <c r="D128" s="85">
        <v>0</v>
      </c>
      <c r="E128" s="85">
        <v>0</v>
      </c>
      <c r="F128" s="85">
        <v>0</v>
      </c>
      <c r="G128" s="85">
        <v>0</v>
      </c>
      <c r="H128" s="85">
        <v>0</v>
      </c>
    </row>
    <row r="129" spans="1:8" x14ac:dyDescent="0.35">
      <c r="B129" t="s">
        <v>0</v>
      </c>
      <c r="C129" s="85">
        <v>0</v>
      </c>
      <c r="D129" s="85">
        <v>0</v>
      </c>
      <c r="E129" s="85">
        <v>0</v>
      </c>
      <c r="F129" s="85">
        <v>0</v>
      </c>
      <c r="G129" s="85">
        <v>0</v>
      </c>
      <c r="H129" s="85">
        <v>0</v>
      </c>
    </row>
    <row r="130" spans="1:8" ht="15" thickBot="1" x14ac:dyDescent="0.4">
      <c r="B130" s="16" t="s">
        <v>110</v>
      </c>
      <c r="C130" s="14">
        <f t="shared" ref="C130:H130" si="9">SUM(C115:C129)</f>
        <v>16</v>
      </c>
      <c r="D130" s="14">
        <f t="shared" si="9"/>
        <v>19</v>
      </c>
      <c r="E130" s="14">
        <f t="shared" si="9"/>
        <v>65</v>
      </c>
      <c r="F130" s="16">
        <f t="shared" si="9"/>
        <v>89</v>
      </c>
      <c r="G130" s="14">
        <f t="shared" si="9"/>
        <v>98</v>
      </c>
      <c r="H130" s="14">
        <f t="shared" si="9"/>
        <v>65</v>
      </c>
    </row>
    <row r="131" spans="1:8" x14ac:dyDescent="0.35">
      <c r="C131" s="2"/>
      <c r="D131" s="2"/>
      <c r="G131" s="2"/>
      <c r="H131" s="2"/>
    </row>
    <row r="132" spans="1:8" x14ac:dyDescent="0.35">
      <c r="A132" s="6" t="s">
        <v>91</v>
      </c>
      <c r="B132" s="6" t="s">
        <v>11</v>
      </c>
      <c r="C132" s="15">
        <f t="shared" ref="C132:H132" si="10">C148+C165+C182</f>
        <v>4805</v>
      </c>
      <c r="D132" s="15">
        <f t="shared" si="10"/>
        <v>4561</v>
      </c>
      <c r="E132" s="15">
        <f t="shared" si="10"/>
        <v>4209</v>
      </c>
      <c r="F132" s="58">
        <f t="shared" si="10"/>
        <v>7938</v>
      </c>
      <c r="G132" s="58">
        <f t="shared" si="10"/>
        <v>8425</v>
      </c>
      <c r="H132" s="58">
        <f t="shared" si="10"/>
        <v>9014</v>
      </c>
    </row>
    <row r="133" spans="1:8" x14ac:dyDescent="0.35">
      <c r="A133" t="s">
        <v>3</v>
      </c>
      <c r="B133" t="s">
        <v>34</v>
      </c>
      <c r="C133" s="2">
        <v>745</v>
      </c>
      <c r="D133" s="2">
        <v>697</v>
      </c>
      <c r="E133" s="2">
        <v>657</v>
      </c>
      <c r="F133" s="2">
        <v>1290</v>
      </c>
      <c r="G133" s="2">
        <v>1287</v>
      </c>
      <c r="H133" s="2">
        <v>1265</v>
      </c>
    </row>
    <row r="134" spans="1:8" x14ac:dyDescent="0.35">
      <c r="B134" t="s">
        <v>35</v>
      </c>
      <c r="C134" s="2">
        <v>140</v>
      </c>
      <c r="D134" s="2">
        <v>151</v>
      </c>
      <c r="E134" s="2">
        <v>146</v>
      </c>
      <c r="F134" s="2">
        <v>235</v>
      </c>
      <c r="G134" s="2">
        <v>230</v>
      </c>
      <c r="H134" s="2">
        <v>232</v>
      </c>
    </row>
    <row r="135" spans="1:8" x14ac:dyDescent="0.35">
      <c r="B135" t="s">
        <v>36</v>
      </c>
      <c r="C135" s="2">
        <v>418</v>
      </c>
      <c r="D135" s="2">
        <v>459</v>
      </c>
      <c r="E135" s="2">
        <v>414</v>
      </c>
      <c r="F135" s="2">
        <v>691</v>
      </c>
      <c r="G135" s="2">
        <v>720</v>
      </c>
      <c r="H135" s="2">
        <v>338</v>
      </c>
    </row>
    <row r="136" spans="1:8" x14ac:dyDescent="0.35">
      <c r="B136" t="s">
        <v>37</v>
      </c>
      <c r="C136" s="2">
        <v>5</v>
      </c>
      <c r="D136" s="2">
        <v>3</v>
      </c>
      <c r="E136" s="2">
        <v>4</v>
      </c>
      <c r="F136" s="2">
        <v>6</v>
      </c>
      <c r="G136" s="2">
        <v>5</v>
      </c>
      <c r="H136" s="2">
        <v>8</v>
      </c>
    </row>
    <row r="137" spans="1:8" x14ac:dyDescent="0.35">
      <c r="B137" t="s">
        <v>38</v>
      </c>
      <c r="C137" s="2">
        <v>10</v>
      </c>
      <c r="D137" s="2">
        <v>10</v>
      </c>
      <c r="E137" s="2">
        <v>7</v>
      </c>
      <c r="F137" s="2">
        <v>8</v>
      </c>
      <c r="G137" s="2">
        <v>4</v>
      </c>
      <c r="H137" s="2">
        <v>7</v>
      </c>
    </row>
    <row r="138" spans="1:8" x14ac:dyDescent="0.35">
      <c r="B138" t="s">
        <v>39</v>
      </c>
      <c r="C138" s="2">
        <v>18</v>
      </c>
      <c r="D138" s="2">
        <v>20</v>
      </c>
      <c r="E138" s="2">
        <v>16</v>
      </c>
      <c r="F138" s="2">
        <v>23</v>
      </c>
      <c r="G138" s="2">
        <v>16</v>
      </c>
      <c r="H138" s="2">
        <v>16</v>
      </c>
    </row>
    <row r="139" spans="1:8" x14ac:dyDescent="0.35">
      <c r="B139" t="s">
        <v>40</v>
      </c>
      <c r="C139" s="2">
        <v>1026</v>
      </c>
      <c r="D139" s="2">
        <v>1044</v>
      </c>
      <c r="E139" s="2">
        <v>1009</v>
      </c>
      <c r="F139" s="2">
        <v>1520</v>
      </c>
      <c r="G139" s="2">
        <v>1499</v>
      </c>
      <c r="H139" s="2">
        <v>1586</v>
      </c>
    </row>
    <row r="140" spans="1:8" x14ac:dyDescent="0.35">
      <c r="B140" t="s">
        <v>41</v>
      </c>
      <c r="C140" s="2">
        <v>275</v>
      </c>
      <c r="D140" s="2">
        <v>244</v>
      </c>
      <c r="E140" s="2">
        <v>213</v>
      </c>
      <c r="F140" s="2">
        <v>277</v>
      </c>
      <c r="G140" s="2">
        <v>274</v>
      </c>
      <c r="H140" s="2">
        <v>276</v>
      </c>
    </row>
    <row r="141" spans="1:8" x14ac:dyDescent="0.35">
      <c r="B141" t="s">
        <v>42</v>
      </c>
      <c r="C141" s="2">
        <v>341</v>
      </c>
      <c r="D141" s="2">
        <v>281</v>
      </c>
      <c r="E141" s="2">
        <v>261</v>
      </c>
      <c r="F141" s="2">
        <v>381</v>
      </c>
      <c r="G141" s="2">
        <v>392</v>
      </c>
      <c r="H141" s="2">
        <v>389</v>
      </c>
    </row>
    <row r="142" spans="1:8" x14ac:dyDescent="0.35">
      <c r="B142" t="s">
        <v>43</v>
      </c>
      <c r="C142" s="2">
        <v>42</v>
      </c>
      <c r="D142" s="2">
        <v>40</v>
      </c>
      <c r="E142" s="2">
        <v>34</v>
      </c>
      <c r="F142" s="2">
        <v>41</v>
      </c>
      <c r="G142" s="2">
        <v>43</v>
      </c>
      <c r="H142" s="2">
        <v>33</v>
      </c>
    </row>
    <row r="143" spans="1:8" x14ac:dyDescent="0.35">
      <c r="B143" t="s">
        <v>44</v>
      </c>
      <c r="C143" s="2">
        <v>207</v>
      </c>
      <c r="D143" s="2">
        <v>188</v>
      </c>
      <c r="E143" s="2">
        <v>164</v>
      </c>
      <c r="F143" s="2">
        <v>329</v>
      </c>
      <c r="G143" s="2">
        <v>306</v>
      </c>
      <c r="H143" s="2">
        <v>310</v>
      </c>
    </row>
    <row r="144" spans="1:8" x14ac:dyDescent="0.35">
      <c r="B144" t="s">
        <v>45</v>
      </c>
      <c r="C144" s="2">
        <v>318</v>
      </c>
      <c r="D144" s="2">
        <v>278</v>
      </c>
      <c r="E144" s="2">
        <v>232</v>
      </c>
      <c r="F144" s="2">
        <v>474</v>
      </c>
      <c r="G144" s="2">
        <v>478</v>
      </c>
      <c r="H144" s="2">
        <v>467</v>
      </c>
    </row>
    <row r="145" spans="1:8" x14ac:dyDescent="0.35">
      <c r="B145" t="s">
        <v>46</v>
      </c>
      <c r="C145" s="2">
        <v>4</v>
      </c>
      <c r="D145" s="2">
        <v>6</v>
      </c>
      <c r="E145" s="2">
        <v>5</v>
      </c>
      <c r="F145" s="2">
        <v>9</v>
      </c>
      <c r="G145" s="2">
        <v>7</v>
      </c>
      <c r="H145" s="2">
        <v>6</v>
      </c>
    </row>
    <row r="146" spans="1:8" x14ac:dyDescent="0.35">
      <c r="B146" t="s">
        <v>47</v>
      </c>
      <c r="C146" s="2">
        <v>202</v>
      </c>
      <c r="D146" s="2">
        <v>194</v>
      </c>
      <c r="E146" s="2">
        <v>160</v>
      </c>
      <c r="F146" s="2">
        <v>316</v>
      </c>
      <c r="G146" s="2">
        <v>330</v>
      </c>
      <c r="H146" s="2">
        <v>334</v>
      </c>
    </row>
    <row r="147" spans="1:8" x14ac:dyDescent="0.35">
      <c r="B147" t="s">
        <v>0</v>
      </c>
      <c r="C147" s="2">
        <v>3</v>
      </c>
      <c r="D147" s="2">
        <v>2</v>
      </c>
      <c r="E147" s="2">
        <v>2</v>
      </c>
      <c r="F147" s="2">
        <v>2</v>
      </c>
      <c r="G147" s="2">
        <v>1</v>
      </c>
      <c r="H147" s="2">
        <v>1</v>
      </c>
    </row>
    <row r="148" spans="1:8" ht="15" thickBot="1" x14ac:dyDescent="0.4">
      <c r="B148" s="16" t="s">
        <v>110</v>
      </c>
      <c r="C148" s="14">
        <f t="shared" ref="C148:H148" si="11">SUM(C133:C147)</f>
        <v>3754</v>
      </c>
      <c r="D148" s="14">
        <f t="shared" si="11"/>
        <v>3617</v>
      </c>
      <c r="E148" s="14">
        <f t="shared" si="11"/>
        <v>3324</v>
      </c>
      <c r="F148" s="14">
        <f t="shared" si="11"/>
        <v>5602</v>
      </c>
      <c r="G148" s="14">
        <f t="shared" si="11"/>
        <v>5592</v>
      </c>
      <c r="H148" s="14">
        <f t="shared" si="11"/>
        <v>5268</v>
      </c>
    </row>
    <row r="149" spans="1:8" x14ac:dyDescent="0.35">
      <c r="C149" s="2"/>
      <c r="D149" s="2"/>
      <c r="F149" s="2"/>
      <c r="G149" s="2"/>
      <c r="H149" s="2"/>
    </row>
    <row r="150" spans="1:8" x14ac:dyDescent="0.35">
      <c r="A150" t="s">
        <v>59</v>
      </c>
      <c r="B150" t="s">
        <v>34</v>
      </c>
      <c r="C150" s="91">
        <v>94</v>
      </c>
      <c r="D150" s="91">
        <v>83</v>
      </c>
      <c r="E150" s="91">
        <v>72</v>
      </c>
      <c r="F150" s="91">
        <v>326</v>
      </c>
      <c r="G150" s="2">
        <v>410</v>
      </c>
      <c r="H150" s="2">
        <v>502</v>
      </c>
    </row>
    <row r="151" spans="1:8" x14ac:dyDescent="0.35">
      <c r="B151" t="s">
        <v>35</v>
      </c>
      <c r="C151" s="91">
        <v>5</v>
      </c>
      <c r="D151" s="91">
        <v>9</v>
      </c>
      <c r="E151" s="91">
        <v>8</v>
      </c>
      <c r="F151" s="91">
        <v>38</v>
      </c>
      <c r="G151" s="2">
        <v>46</v>
      </c>
      <c r="H151" s="2">
        <v>40</v>
      </c>
    </row>
    <row r="152" spans="1:8" x14ac:dyDescent="0.35">
      <c r="B152" t="s">
        <v>36</v>
      </c>
      <c r="C152" s="91">
        <v>55</v>
      </c>
      <c r="D152" s="91">
        <v>60</v>
      </c>
      <c r="E152" s="91">
        <v>59</v>
      </c>
      <c r="F152" s="91">
        <v>181</v>
      </c>
      <c r="G152" s="2">
        <v>256</v>
      </c>
      <c r="H152" s="2">
        <v>737</v>
      </c>
    </row>
    <row r="153" spans="1:8" x14ac:dyDescent="0.35">
      <c r="B153" t="s">
        <v>37</v>
      </c>
      <c r="C153" s="91">
        <v>1</v>
      </c>
      <c r="D153" s="91">
        <v>1</v>
      </c>
      <c r="E153" s="91">
        <v>1</v>
      </c>
      <c r="F153" s="91">
        <v>1</v>
      </c>
      <c r="G153" s="2">
        <v>4</v>
      </c>
      <c r="H153" s="2">
        <v>12</v>
      </c>
    </row>
    <row r="154" spans="1:8" x14ac:dyDescent="0.35">
      <c r="B154" t="s">
        <v>38</v>
      </c>
      <c r="C154" s="91">
        <v>1</v>
      </c>
      <c r="D154" s="91">
        <v>0</v>
      </c>
      <c r="E154" s="91">
        <v>0</v>
      </c>
      <c r="F154" s="91">
        <v>0</v>
      </c>
      <c r="G154" s="2">
        <v>1</v>
      </c>
      <c r="H154" s="2">
        <v>7</v>
      </c>
    </row>
    <row r="155" spans="1:8" x14ac:dyDescent="0.35">
      <c r="B155" t="s">
        <v>39</v>
      </c>
      <c r="C155" s="91">
        <v>1</v>
      </c>
      <c r="D155" s="91">
        <v>1</v>
      </c>
      <c r="E155" s="91">
        <v>1</v>
      </c>
      <c r="F155" s="91">
        <v>1</v>
      </c>
      <c r="G155" s="2">
        <v>3</v>
      </c>
      <c r="H155" s="2">
        <v>14</v>
      </c>
    </row>
    <row r="156" spans="1:8" x14ac:dyDescent="0.35">
      <c r="B156" t="s">
        <v>40</v>
      </c>
      <c r="C156" s="91">
        <v>85</v>
      </c>
      <c r="D156" s="91">
        <v>95</v>
      </c>
      <c r="E156" s="91">
        <v>95</v>
      </c>
      <c r="F156" s="91">
        <v>323</v>
      </c>
      <c r="G156" s="2">
        <v>362</v>
      </c>
      <c r="H156" s="2">
        <v>404</v>
      </c>
    </row>
    <row r="157" spans="1:8" x14ac:dyDescent="0.35">
      <c r="B157" t="s">
        <v>41</v>
      </c>
      <c r="C157" s="91">
        <v>24</v>
      </c>
      <c r="D157" s="91">
        <v>22</v>
      </c>
      <c r="E157" s="91">
        <v>22</v>
      </c>
      <c r="F157" s="91">
        <v>64</v>
      </c>
      <c r="G157" s="2">
        <v>70</v>
      </c>
      <c r="H157" s="2">
        <v>91</v>
      </c>
    </row>
    <row r="158" spans="1:8" x14ac:dyDescent="0.35">
      <c r="B158" t="s">
        <v>42</v>
      </c>
      <c r="C158" s="91">
        <v>74</v>
      </c>
      <c r="D158" s="91">
        <v>56</v>
      </c>
      <c r="E158" s="91">
        <v>46</v>
      </c>
      <c r="F158" s="91">
        <v>94</v>
      </c>
      <c r="G158" s="2">
        <v>160</v>
      </c>
      <c r="H158" s="2">
        <v>224</v>
      </c>
    </row>
    <row r="159" spans="1:8" x14ac:dyDescent="0.35">
      <c r="B159" t="s">
        <v>43</v>
      </c>
      <c r="C159" s="91">
        <v>6</v>
      </c>
      <c r="D159" s="91">
        <v>6</v>
      </c>
      <c r="E159" s="91">
        <v>3</v>
      </c>
      <c r="F159" s="91">
        <v>7</v>
      </c>
      <c r="G159" s="2">
        <v>17</v>
      </c>
      <c r="H159" s="2">
        <v>25</v>
      </c>
    </row>
    <row r="160" spans="1:8" x14ac:dyDescent="0.35">
      <c r="B160" t="s">
        <v>44</v>
      </c>
      <c r="C160" s="91">
        <v>25</v>
      </c>
      <c r="D160" s="91">
        <v>24</v>
      </c>
      <c r="E160" s="91">
        <v>16</v>
      </c>
      <c r="F160" s="91">
        <v>100</v>
      </c>
      <c r="G160" s="2">
        <v>107</v>
      </c>
      <c r="H160" s="2">
        <v>124</v>
      </c>
    </row>
    <row r="161" spans="1:8" x14ac:dyDescent="0.35">
      <c r="B161" t="s">
        <v>45</v>
      </c>
      <c r="C161" s="91">
        <v>131</v>
      </c>
      <c r="D161" s="91">
        <v>119</v>
      </c>
      <c r="E161" s="91">
        <v>95</v>
      </c>
      <c r="F161" s="91">
        <v>237</v>
      </c>
      <c r="G161" s="2">
        <v>337</v>
      </c>
      <c r="H161" s="2">
        <v>458</v>
      </c>
    </row>
    <row r="162" spans="1:8" x14ac:dyDescent="0.35">
      <c r="B162" t="s">
        <v>46</v>
      </c>
      <c r="C162" s="91">
        <v>1</v>
      </c>
      <c r="D162" s="91">
        <v>1</v>
      </c>
      <c r="E162" s="91">
        <v>1</v>
      </c>
      <c r="F162" s="91">
        <v>3</v>
      </c>
      <c r="G162" s="2">
        <v>4</v>
      </c>
      <c r="H162" s="2">
        <v>7</v>
      </c>
    </row>
    <row r="163" spans="1:8" x14ac:dyDescent="0.35">
      <c r="B163" t="s">
        <v>47</v>
      </c>
      <c r="C163" s="91">
        <v>31</v>
      </c>
      <c r="D163" s="91">
        <v>21</v>
      </c>
      <c r="E163" s="91">
        <v>23</v>
      </c>
      <c r="F163" s="91">
        <v>101</v>
      </c>
      <c r="G163" s="2">
        <v>166</v>
      </c>
      <c r="H163" s="2">
        <v>256</v>
      </c>
    </row>
    <row r="164" spans="1:8" x14ac:dyDescent="0.35">
      <c r="B164" t="s">
        <v>0</v>
      </c>
      <c r="C164" s="91">
        <v>0</v>
      </c>
      <c r="D164" s="91">
        <v>1</v>
      </c>
      <c r="E164" s="91">
        <v>1</v>
      </c>
      <c r="F164" s="91">
        <v>0</v>
      </c>
      <c r="G164" s="91">
        <v>0</v>
      </c>
      <c r="H164" s="91">
        <v>0</v>
      </c>
    </row>
    <row r="165" spans="1:8" ht="15" thickBot="1" x14ac:dyDescent="0.4">
      <c r="B165" s="16" t="s">
        <v>110</v>
      </c>
      <c r="C165" s="14">
        <f t="shared" ref="C165:H165" si="12">SUM(C150:C164)</f>
        <v>534</v>
      </c>
      <c r="D165" s="14">
        <f t="shared" si="12"/>
        <v>499</v>
      </c>
      <c r="E165" s="14">
        <f t="shared" si="12"/>
        <v>443</v>
      </c>
      <c r="F165" s="14">
        <f t="shared" si="12"/>
        <v>1476</v>
      </c>
      <c r="G165" s="14">
        <f t="shared" si="12"/>
        <v>1943</v>
      </c>
      <c r="H165" s="14">
        <f t="shared" si="12"/>
        <v>2901</v>
      </c>
    </row>
    <row r="166" spans="1:8" x14ac:dyDescent="0.35">
      <c r="C166" s="2"/>
      <c r="D166" s="2"/>
      <c r="F166" s="2"/>
      <c r="G166" s="2"/>
      <c r="H166" s="2"/>
    </row>
    <row r="167" spans="1:8" x14ac:dyDescent="0.35">
      <c r="A167" t="s">
        <v>12</v>
      </c>
      <c r="B167" t="s">
        <v>34</v>
      </c>
      <c r="C167" s="91">
        <v>116</v>
      </c>
      <c r="D167" s="91">
        <v>131</v>
      </c>
      <c r="E167" s="91">
        <v>126</v>
      </c>
      <c r="F167" s="91">
        <v>303</v>
      </c>
      <c r="G167" s="2">
        <v>323</v>
      </c>
      <c r="H167" s="2">
        <v>325</v>
      </c>
    </row>
    <row r="168" spans="1:8" x14ac:dyDescent="0.35">
      <c r="B168" t="s">
        <v>35</v>
      </c>
      <c r="C168" s="91">
        <v>13</v>
      </c>
      <c r="D168" s="91">
        <v>19</v>
      </c>
      <c r="E168" s="91">
        <v>19</v>
      </c>
      <c r="F168" s="91">
        <v>24</v>
      </c>
      <c r="G168" s="2">
        <v>25</v>
      </c>
      <c r="H168" s="2">
        <v>22</v>
      </c>
    </row>
    <row r="169" spans="1:8" x14ac:dyDescent="0.35">
      <c r="B169" t="s">
        <v>36</v>
      </c>
      <c r="C169" s="91">
        <v>16</v>
      </c>
      <c r="D169" s="91">
        <v>17</v>
      </c>
      <c r="E169" s="91">
        <v>21</v>
      </c>
      <c r="F169" s="91">
        <v>36</v>
      </c>
      <c r="G169" s="2">
        <v>38</v>
      </c>
      <c r="H169" s="2">
        <v>40</v>
      </c>
    </row>
    <row r="170" spans="1:8" x14ac:dyDescent="0.35">
      <c r="B170" t="s">
        <v>37</v>
      </c>
      <c r="C170" s="91">
        <v>1</v>
      </c>
      <c r="D170" s="91">
        <v>1</v>
      </c>
      <c r="E170" s="91">
        <v>1</v>
      </c>
      <c r="F170" s="91">
        <v>1</v>
      </c>
      <c r="G170" s="2">
        <v>1</v>
      </c>
      <c r="H170" s="2">
        <v>0</v>
      </c>
    </row>
    <row r="171" spans="1:8" x14ac:dyDescent="0.35">
      <c r="B171" t="s">
        <v>38</v>
      </c>
      <c r="C171" s="91">
        <v>1</v>
      </c>
      <c r="D171" s="91">
        <v>1</v>
      </c>
      <c r="E171" s="91">
        <v>0</v>
      </c>
      <c r="F171" s="91">
        <v>0</v>
      </c>
      <c r="G171" s="91">
        <v>0</v>
      </c>
      <c r="H171" s="91">
        <v>0</v>
      </c>
    </row>
    <row r="172" spans="1:8" x14ac:dyDescent="0.35">
      <c r="B172" t="s">
        <v>39</v>
      </c>
      <c r="C172" s="91">
        <v>3</v>
      </c>
      <c r="D172" s="91">
        <v>1</v>
      </c>
      <c r="E172" s="91">
        <v>1</v>
      </c>
      <c r="F172" s="91">
        <v>1</v>
      </c>
      <c r="G172" s="2">
        <v>1</v>
      </c>
      <c r="H172" s="2">
        <v>1</v>
      </c>
    </row>
    <row r="173" spans="1:8" x14ac:dyDescent="0.35">
      <c r="B173" t="s">
        <v>40</v>
      </c>
      <c r="C173" s="91">
        <v>34</v>
      </c>
      <c r="D173" s="91">
        <v>46</v>
      </c>
      <c r="E173" s="91">
        <v>46</v>
      </c>
      <c r="F173" s="91">
        <v>81</v>
      </c>
      <c r="G173" s="2">
        <v>84</v>
      </c>
      <c r="H173" s="2">
        <v>73</v>
      </c>
    </row>
    <row r="174" spans="1:8" x14ac:dyDescent="0.35">
      <c r="B174" t="s">
        <v>41</v>
      </c>
      <c r="C174" s="91">
        <v>25</v>
      </c>
      <c r="D174" s="91">
        <v>25</v>
      </c>
      <c r="E174" s="91">
        <v>13</v>
      </c>
      <c r="F174" s="91">
        <v>32</v>
      </c>
      <c r="G174" s="2">
        <v>29</v>
      </c>
      <c r="H174" s="2">
        <v>28</v>
      </c>
    </row>
    <row r="175" spans="1:8" x14ac:dyDescent="0.35">
      <c r="B175" t="s">
        <v>42</v>
      </c>
      <c r="C175" s="91">
        <v>74</v>
      </c>
      <c r="D175" s="91">
        <v>37</v>
      </c>
      <c r="E175" s="91">
        <v>43</v>
      </c>
      <c r="F175" s="91">
        <v>65</v>
      </c>
      <c r="G175" s="2">
        <v>68</v>
      </c>
      <c r="H175" s="2">
        <v>64</v>
      </c>
    </row>
    <row r="176" spans="1:8" x14ac:dyDescent="0.35">
      <c r="B176" t="s">
        <v>43</v>
      </c>
      <c r="C176" s="91">
        <v>17</v>
      </c>
      <c r="D176" s="91">
        <v>15</v>
      </c>
      <c r="E176" s="91">
        <v>17</v>
      </c>
      <c r="F176" s="91">
        <v>18</v>
      </c>
      <c r="G176" s="2">
        <v>15</v>
      </c>
      <c r="H176" s="2">
        <v>19</v>
      </c>
    </row>
    <row r="177" spans="1:8" x14ac:dyDescent="0.35">
      <c r="B177" t="s">
        <v>44</v>
      </c>
      <c r="C177" s="91">
        <v>16</v>
      </c>
      <c r="D177" s="91">
        <v>20</v>
      </c>
      <c r="E177" s="91">
        <v>24</v>
      </c>
      <c r="F177" s="91">
        <v>36</v>
      </c>
      <c r="G177" s="2">
        <v>34</v>
      </c>
      <c r="H177" s="2">
        <v>34</v>
      </c>
    </row>
    <row r="178" spans="1:8" x14ac:dyDescent="0.35">
      <c r="B178" t="s">
        <v>45</v>
      </c>
      <c r="C178" s="91">
        <v>159</v>
      </c>
      <c r="D178" s="91">
        <v>107</v>
      </c>
      <c r="E178" s="91">
        <v>102</v>
      </c>
      <c r="F178" s="91">
        <v>218</v>
      </c>
      <c r="G178" s="2">
        <v>223</v>
      </c>
      <c r="H178" s="2">
        <v>192</v>
      </c>
    </row>
    <row r="179" spans="1:8" x14ac:dyDescent="0.35">
      <c r="B179" t="s">
        <v>46</v>
      </c>
      <c r="C179" s="91">
        <v>1</v>
      </c>
      <c r="D179" s="91">
        <v>0</v>
      </c>
      <c r="E179" s="91">
        <v>0</v>
      </c>
      <c r="F179" s="91">
        <v>0</v>
      </c>
      <c r="G179" s="2">
        <v>1</v>
      </c>
      <c r="H179" s="2">
        <v>2</v>
      </c>
    </row>
    <row r="180" spans="1:8" x14ac:dyDescent="0.35">
      <c r="B180" t="s">
        <v>47</v>
      </c>
      <c r="C180" s="91">
        <v>41</v>
      </c>
      <c r="D180" s="91">
        <v>25</v>
      </c>
      <c r="E180" s="91">
        <v>29</v>
      </c>
      <c r="F180" s="91">
        <v>45</v>
      </c>
      <c r="G180" s="2">
        <v>48</v>
      </c>
      <c r="H180" s="2">
        <v>45</v>
      </c>
    </row>
    <row r="181" spans="1:8" x14ac:dyDescent="0.35">
      <c r="B181" t="s">
        <v>0</v>
      </c>
      <c r="C181" s="91">
        <v>0</v>
      </c>
      <c r="D181" s="91">
        <v>0</v>
      </c>
      <c r="E181" s="91">
        <v>0</v>
      </c>
      <c r="F181" s="91">
        <v>0</v>
      </c>
      <c r="G181" s="91">
        <v>0</v>
      </c>
      <c r="H181" s="91">
        <v>0</v>
      </c>
    </row>
    <row r="182" spans="1:8" ht="15" thickBot="1" x14ac:dyDescent="0.4">
      <c r="B182" s="16" t="s">
        <v>110</v>
      </c>
      <c r="C182" s="14">
        <f t="shared" ref="C182:H182" si="13">SUM(C167:C181)</f>
        <v>517</v>
      </c>
      <c r="D182" s="14">
        <f t="shared" si="13"/>
        <v>445</v>
      </c>
      <c r="E182" s="14">
        <f t="shared" si="13"/>
        <v>442</v>
      </c>
      <c r="F182" s="14">
        <f t="shared" si="13"/>
        <v>860</v>
      </c>
      <c r="G182" s="14">
        <f t="shared" si="13"/>
        <v>890</v>
      </c>
      <c r="H182" s="14">
        <f t="shared" si="13"/>
        <v>845</v>
      </c>
    </row>
    <row r="183" spans="1:8" x14ac:dyDescent="0.35">
      <c r="C183" s="2"/>
      <c r="D183" s="2"/>
      <c r="G183" s="2"/>
      <c r="H183" s="2"/>
    </row>
    <row r="184" spans="1:8" x14ac:dyDescent="0.35">
      <c r="A184" s="6" t="s">
        <v>92</v>
      </c>
      <c r="B184" s="6" t="s">
        <v>11</v>
      </c>
      <c r="C184" s="15">
        <f t="shared" ref="C184:H184" si="14">C200+C217+C234</f>
        <v>17</v>
      </c>
      <c r="D184" s="15">
        <f t="shared" si="14"/>
        <v>21</v>
      </c>
      <c r="E184" s="15">
        <f t="shared" si="14"/>
        <v>68</v>
      </c>
      <c r="F184" s="6">
        <f t="shared" si="14"/>
        <v>81</v>
      </c>
      <c r="G184" s="58">
        <f t="shared" si="14"/>
        <v>70</v>
      </c>
      <c r="H184" s="58">
        <f t="shared" si="14"/>
        <v>59</v>
      </c>
    </row>
    <row r="185" spans="1:8" x14ac:dyDescent="0.35">
      <c r="A185" t="s">
        <v>3</v>
      </c>
      <c r="B185" t="s">
        <v>34</v>
      </c>
      <c r="C185" s="91">
        <v>1</v>
      </c>
      <c r="D185" s="91">
        <v>2</v>
      </c>
      <c r="E185" s="91">
        <v>8</v>
      </c>
      <c r="F185">
        <v>9</v>
      </c>
      <c r="G185" s="2">
        <v>6</v>
      </c>
      <c r="H185" s="2">
        <v>7</v>
      </c>
    </row>
    <row r="186" spans="1:8" x14ac:dyDescent="0.35">
      <c r="B186" t="s">
        <v>35</v>
      </c>
      <c r="C186" s="91">
        <v>0</v>
      </c>
      <c r="D186" s="91">
        <v>0</v>
      </c>
      <c r="E186" s="91">
        <v>0</v>
      </c>
      <c r="F186">
        <v>0</v>
      </c>
      <c r="G186" s="91">
        <v>0</v>
      </c>
      <c r="H186" s="91">
        <v>0</v>
      </c>
    </row>
    <row r="187" spans="1:8" x14ac:dyDescent="0.35">
      <c r="B187" t="s">
        <v>36</v>
      </c>
      <c r="C187" s="91">
        <v>0</v>
      </c>
      <c r="D187" s="91">
        <v>0</v>
      </c>
      <c r="E187" s="91">
        <v>1</v>
      </c>
      <c r="F187">
        <v>3</v>
      </c>
      <c r="G187" s="2">
        <v>4</v>
      </c>
      <c r="H187" s="2">
        <v>2</v>
      </c>
    </row>
    <row r="188" spans="1:8" x14ac:dyDescent="0.35">
      <c r="B188" t="s">
        <v>37</v>
      </c>
      <c r="C188" s="91">
        <v>0</v>
      </c>
      <c r="D188" s="91">
        <v>0</v>
      </c>
      <c r="E188" s="91">
        <v>0</v>
      </c>
      <c r="F188">
        <v>0</v>
      </c>
      <c r="G188" s="91">
        <v>0</v>
      </c>
      <c r="H188" s="91">
        <v>0</v>
      </c>
    </row>
    <row r="189" spans="1:8" x14ac:dyDescent="0.35">
      <c r="B189" t="s">
        <v>38</v>
      </c>
      <c r="C189" s="91">
        <v>0</v>
      </c>
      <c r="D189" s="91">
        <v>0</v>
      </c>
      <c r="E189" s="91">
        <v>0</v>
      </c>
      <c r="F189">
        <v>0</v>
      </c>
      <c r="G189" s="91">
        <v>0</v>
      </c>
      <c r="H189" s="91">
        <v>0</v>
      </c>
    </row>
    <row r="190" spans="1:8" x14ac:dyDescent="0.35">
      <c r="B190" t="s">
        <v>39</v>
      </c>
      <c r="C190" s="91">
        <v>0</v>
      </c>
      <c r="D190" s="91">
        <v>0</v>
      </c>
      <c r="E190" s="91">
        <v>0</v>
      </c>
      <c r="F190">
        <v>0</v>
      </c>
      <c r="G190" s="91">
        <v>0</v>
      </c>
      <c r="H190" s="91">
        <v>0</v>
      </c>
    </row>
    <row r="191" spans="1:8" x14ac:dyDescent="0.35">
      <c r="B191" t="s">
        <v>40</v>
      </c>
      <c r="C191" s="91">
        <v>1</v>
      </c>
      <c r="D191" s="91">
        <v>1</v>
      </c>
      <c r="E191" s="91">
        <v>5</v>
      </c>
      <c r="F191">
        <v>3</v>
      </c>
      <c r="G191" s="2">
        <v>1</v>
      </c>
      <c r="H191" s="2">
        <v>1</v>
      </c>
    </row>
    <row r="192" spans="1:8" x14ac:dyDescent="0.35">
      <c r="B192" t="s">
        <v>41</v>
      </c>
      <c r="C192" s="91">
        <v>0</v>
      </c>
      <c r="D192" s="91">
        <v>0</v>
      </c>
      <c r="E192" s="91">
        <v>0</v>
      </c>
      <c r="F192">
        <v>0</v>
      </c>
      <c r="G192" s="91">
        <v>0</v>
      </c>
      <c r="H192" s="91">
        <v>0</v>
      </c>
    </row>
    <row r="193" spans="1:8" x14ac:dyDescent="0.35">
      <c r="B193" t="s">
        <v>42</v>
      </c>
      <c r="C193" s="91">
        <v>0</v>
      </c>
      <c r="D193" s="91">
        <v>1</v>
      </c>
      <c r="E193" s="91">
        <v>0</v>
      </c>
      <c r="F193">
        <v>1</v>
      </c>
      <c r="G193" s="91">
        <v>0</v>
      </c>
      <c r="H193" s="91">
        <v>0</v>
      </c>
    </row>
    <row r="194" spans="1:8" x14ac:dyDescent="0.35">
      <c r="B194" t="s">
        <v>43</v>
      </c>
      <c r="C194" s="91">
        <v>0</v>
      </c>
      <c r="D194" s="91">
        <v>0</v>
      </c>
      <c r="E194" s="91">
        <v>0</v>
      </c>
      <c r="F194">
        <v>0</v>
      </c>
      <c r="G194" s="91">
        <v>0</v>
      </c>
      <c r="H194" s="91">
        <v>0</v>
      </c>
    </row>
    <row r="195" spans="1:8" x14ac:dyDescent="0.35">
      <c r="B195" t="s">
        <v>44</v>
      </c>
      <c r="C195" s="91">
        <v>0</v>
      </c>
      <c r="D195" s="91">
        <v>0</v>
      </c>
      <c r="E195" s="91">
        <v>0</v>
      </c>
      <c r="F195">
        <v>0</v>
      </c>
      <c r="G195" s="2">
        <v>1</v>
      </c>
      <c r="H195" s="2">
        <v>1</v>
      </c>
    </row>
    <row r="196" spans="1:8" x14ac:dyDescent="0.35">
      <c r="B196" t="s">
        <v>45</v>
      </c>
      <c r="C196" s="91">
        <v>1</v>
      </c>
      <c r="D196" s="91">
        <v>1</v>
      </c>
      <c r="E196" s="91">
        <v>12</v>
      </c>
      <c r="F196">
        <v>13</v>
      </c>
      <c r="G196" s="2">
        <v>11</v>
      </c>
      <c r="H196" s="2">
        <v>8</v>
      </c>
    </row>
    <row r="197" spans="1:8" x14ac:dyDescent="0.35">
      <c r="B197" t="s">
        <v>46</v>
      </c>
      <c r="C197" s="91">
        <v>0</v>
      </c>
      <c r="D197" s="91">
        <v>0</v>
      </c>
      <c r="E197" s="91">
        <v>0</v>
      </c>
      <c r="F197">
        <v>0</v>
      </c>
      <c r="G197" s="91">
        <v>0</v>
      </c>
      <c r="H197" s="91">
        <v>0</v>
      </c>
    </row>
    <row r="198" spans="1:8" x14ac:dyDescent="0.35">
      <c r="B198" t="s">
        <v>47</v>
      </c>
      <c r="C198" s="91">
        <v>0</v>
      </c>
      <c r="D198" s="91">
        <v>0</v>
      </c>
      <c r="E198" s="91">
        <v>1</v>
      </c>
      <c r="F198">
        <v>2</v>
      </c>
      <c r="G198" s="91">
        <v>0</v>
      </c>
      <c r="H198" s="91">
        <v>0</v>
      </c>
    </row>
    <row r="199" spans="1:8" x14ac:dyDescent="0.35">
      <c r="B199" t="s">
        <v>0</v>
      </c>
      <c r="C199" s="91">
        <v>0</v>
      </c>
      <c r="D199" s="91">
        <v>0</v>
      </c>
      <c r="E199" s="91">
        <v>0</v>
      </c>
      <c r="F199">
        <v>0</v>
      </c>
      <c r="G199" s="91">
        <v>0</v>
      </c>
      <c r="H199" s="91">
        <v>0</v>
      </c>
    </row>
    <row r="200" spans="1:8" ht="15" thickBot="1" x14ac:dyDescent="0.4">
      <c r="B200" s="16" t="s">
        <v>110</v>
      </c>
      <c r="C200" s="14">
        <f t="shared" ref="C200:H200" si="15">SUM(C185:C199)</f>
        <v>3</v>
      </c>
      <c r="D200" s="14">
        <f t="shared" si="15"/>
        <v>5</v>
      </c>
      <c r="E200" s="14">
        <f t="shared" si="15"/>
        <v>27</v>
      </c>
      <c r="F200" s="16">
        <f t="shared" si="15"/>
        <v>31</v>
      </c>
      <c r="G200" s="14">
        <f t="shared" si="15"/>
        <v>23</v>
      </c>
      <c r="H200" s="14">
        <f t="shared" si="15"/>
        <v>19</v>
      </c>
    </row>
    <row r="201" spans="1:8" x14ac:dyDescent="0.35">
      <c r="C201" s="2"/>
      <c r="D201" s="2"/>
      <c r="G201" s="2"/>
      <c r="H201" s="2"/>
    </row>
    <row r="202" spans="1:8" x14ac:dyDescent="0.35">
      <c r="A202" t="s">
        <v>59</v>
      </c>
      <c r="B202" t="s">
        <v>34</v>
      </c>
      <c r="C202" s="91">
        <v>0</v>
      </c>
      <c r="D202" s="91">
        <v>1</v>
      </c>
      <c r="E202" s="91">
        <v>4</v>
      </c>
      <c r="F202">
        <v>5</v>
      </c>
      <c r="G202" s="2">
        <v>3</v>
      </c>
      <c r="H202" s="2">
        <v>3</v>
      </c>
    </row>
    <row r="203" spans="1:8" x14ac:dyDescent="0.35">
      <c r="B203" t="s">
        <v>35</v>
      </c>
      <c r="C203" s="91">
        <v>0</v>
      </c>
      <c r="D203" s="91">
        <v>0</v>
      </c>
      <c r="E203" s="91">
        <v>0</v>
      </c>
      <c r="F203">
        <v>0</v>
      </c>
      <c r="G203" s="91">
        <v>0</v>
      </c>
      <c r="H203" s="91">
        <v>0</v>
      </c>
    </row>
    <row r="204" spans="1:8" x14ac:dyDescent="0.35">
      <c r="B204" t="s">
        <v>36</v>
      </c>
      <c r="C204" s="91">
        <v>0</v>
      </c>
      <c r="D204" s="91">
        <v>0</v>
      </c>
      <c r="E204" s="91">
        <v>0</v>
      </c>
      <c r="F204">
        <v>0</v>
      </c>
      <c r="G204" s="91">
        <v>0</v>
      </c>
      <c r="H204" s="91">
        <v>0</v>
      </c>
    </row>
    <row r="205" spans="1:8" x14ac:dyDescent="0.35">
      <c r="B205" t="s">
        <v>37</v>
      </c>
      <c r="C205" s="91">
        <v>0</v>
      </c>
      <c r="D205" s="91">
        <v>0</v>
      </c>
      <c r="E205" s="91">
        <v>0</v>
      </c>
      <c r="F205">
        <v>0</v>
      </c>
      <c r="G205" s="91">
        <v>0</v>
      </c>
      <c r="H205" s="91">
        <v>0</v>
      </c>
    </row>
    <row r="206" spans="1:8" x14ac:dyDescent="0.35">
      <c r="B206" t="s">
        <v>38</v>
      </c>
      <c r="C206" s="91">
        <v>0</v>
      </c>
      <c r="D206" s="91">
        <v>0</v>
      </c>
      <c r="E206" s="91">
        <v>0</v>
      </c>
      <c r="F206">
        <v>0</v>
      </c>
      <c r="G206" s="91">
        <v>0</v>
      </c>
      <c r="H206" s="91">
        <v>0</v>
      </c>
    </row>
    <row r="207" spans="1:8" x14ac:dyDescent="0.35">
      <c r="B207" t="s">
        <v>39</v>
      </c>
      <c r="C207" s="91">
        <v>0</v>
      </c>
      <c r="D207" s="91">
        <v>0</v>
      </c>
      <c r="E207" s="91">
        <v>0</v>
      </c>
      <c r="F207">
        <v>0</v>
      </c>
      <c r="G207" s="91">
        <v>0</v>
      </c>
      <c r="H207" s="91">
        <v>0</v>
      </c>
    </row>
    <row r="208" spans="1:8" x14ac:dyDescent="0.35">
      <c r="B208" t="s">
        <v>40</v>
      </c>
      <c r="C208" s="91">
        <v>0</v>
      </c>
      <c r="D208" s="91">
        <v>0</v>
      </c>
      <c r="E208" s="91">
        <v>0</v>
      </c>
      <c r="F208">
        <v>1</v>
      </c>
      <c r="G208" s="91">
        <v>0</v>
      </c>
      <c r="H208" s="91">
        <v>0</v>
      </c>
    </row>
    <row r="209" spans="1:8" x14ac:dyDescent="0.35">
      <c r="B209" t="s">
        <v>41</v>
      </c>
      <c r="C209" s="91">
        <v>0</v>
      </c>
      <c r="D209" s="91">
        <v>0</v>
      </c>
      <c r="E209" s="91">
        <v>0</v>
      </c>
      <c r="F209">
        <v>0</v>
      </c>
      <c r="G209" s="91">
        <v>0</v>
      </c>
      <c r="H209" s="91">
        <v>0</v>
      </c>
    </row>
    <row r="210" spans="1:8" x14ac:dyDescent="0.35">
      <c r="B210" t="s">
        <v>42</v>
      </c>
      <c r="C210" s="91">
        <v>0</v>
      </c>
      <c r="D210" s="91">
        <v>0</v>
      </c>
      <c r="E210" s="91">
        <v>0</v>
      </c>
      <c r="F210">
        <v>1</v>
      </c>
      <c r="G210" s="91">
        <v>0</v>
      </c>
      <c r="H210" s="91">
        <v>0</v>
      </c>
    </row>
    <row r="211" spans="1:8" x14ac:dyDescent="0.35">
      <c r="B211" t="s">
        <v>43</v>
      </c>
      <c r="C211" s="91">
        <v>0</v>
      </c>
      <c r="D211" s="91">
        <v>0</v>
      </c>
      <c r="E211" s="91">
        <v>0</v>
      </c>
      <c r="F211">
        <v>0</v>
      </c>
      <c r="G211" s="91">
        <v>0</v>
      </c>
      <c r="H211" s="91">
        <v>0</v>
      </c>
    </row>
    <row r="212" spans="1:8" x14ac:dyDescent="0.35">
      <c r="B212" t="s">
        <v>44</v>
      </c>
      <c r="C212" s="91">
        <v>0</v>
      </c>
      <c r="D212" s="91">
        <v>0</v>
      </c>
      <c r="E212" s="91">
        <v>1</v>
      </c>
      <c r="F212">
        <v>2</v>
      </c>
      <c r="G212" s="2">
        <v>1</v>
      </c>
      <c r="H212" s="2">
        <v>1</v>
      </c>
    </row>
    <row r="213" spans="1:8" x14ac:dyDescent="0.35">
      <c r="B213" t="s">
        <v>45</v>
      </c>
      <c r="C213" s="91">
        <v>1</v>
      </c>
      <c r="D213" s="91">
        <v>1</v>
      </c>
      <c r="E213" s="91">
        <v>5</v>
      </c>
      <c r="F213">
        <v>5</v>
      </c>
      <c r="G213" s="2">
        <v>5</v>
      </c>
      <c r="H213" s="2">
        <v>4</v>
      </c>
    </row>
    <row r="214" spans="1:8" x14ac:dyDescent="0.35">
      <c r="B214" t="s">
        <v>46</v>
      </c>
      <c r="C214" s="91">
        <v>0</v>
      </c>
      <c r="D214" s="91">
        <v>0</v>
      </c>
      <c r="E214" s="91">
        <v>0</v>
      </c>
      <c r="F214">
        <v>0</v>
      </c>
      <c r="G214" s="91">
        <v>0</v>
      </c>
      <c r="H214" s="91">
        <v>0</v>
      </c>
    </row>
    <row r="215" spans="1:8" x14ac:dyDescent="0.35">
      <c r="B215" t="s">
        <v>47</v>
      </c>
      <c r="C215" s="91">
        <v>0</v>
      </c>
      <c r="D215" s="91">
        <v>0</v>
      </c>
      <c r="E215" s="91">
        <v>0</v>
      </c>
      <c r="F215">
        <v>0</v>
      </c>
      <c r="G215" s="91">
        <v>0</v>
      </c>
      <c r="H215" s="91">
        <v>0</v>
      </c>
    </row>
    <row r="216" spans="1:8" x14ac:dyDescent="0.35">
      <c r="B216" t="s">
        <v>0</v>
      </c>
      <c r="C216" s="91">
        <v>0</v>
      </c>
      <c r="D216" s="91">
        <v>0</v>
      </c>
      <c r="E216" s="91">
        <v>0</v>
      </c>
      <c r="F216">
        <v>0</v>
      </c>
      <c r="G216" s="91">
        <v>0</v>
      </c>
      <c r="H216" s="91">
        <v>0</v>
      </c>
    </row>
    <row r="217" spans="1:8" ht="15" thickBot="1" x14ac:dyDescent="0.4">
      <c r="B217" s="16" t="s">
        <v>110</v>
      </c>
      <c r="C217" s="14">
        <f t="shared" ref="C217:H217" si="16">SUM(C202:C216)</f>
        <v>1</v>
      </c>
      <c r="D217" s="14">
        <f t="shared" si="16"/>
        <v>2</v>
      </c>
      <c r="E217" s="14">
        <f t="shared" si="16"/>
        <v>10</v>
      </c>
      <c r="F217" s="16">
        <f t="shared" si="16"/>
        <v>14</v>
      </c>
      <c r="G217" s="14">
        <f t="shared" si="16"/>
        <v>9</v>
      </c>
      <c r="H217" s="14">
        <f t="shared" si="16"/>
        <v>8</v>
      </c>
    </row>
    <row r="218" spans="1:8" x14ac:dyDescent="0.35">
      <c r="C218" s="2"/>
      <c r="D218" s="2"/>
      <c r="G218" s="2"/>
      <c r="H218" s="2"/>
    </row>
    <row r="219" spans="1:8" x14ac:dyDescent="0.35">
      <c r="A219" t="s">
        <v>12</v>
      </c>
      <c r="B219" t="s">
        <v>34</v>
      </c>
      <c r="C219" s="91">
        <v>1</v>
      </c>
      <c r="D219" s="91">
        <v>2</v>
      </c>
      <c r="E219" s="91">
        <v>3</v>
      </c>
      <c r="F219">
        <v>4</v>
      </c>
      <c r="G219" s="2">
        <v>4</v>
      </c>
      <c r="H219" s="2">
        <v>3</v>
      </c>
    </row>
    <row r="220" spans="1:8" x14ac:dyDescent="0.35">
      <c r="B220" t="s">
        <v>35</v>
      </c>
      <c r="C220" s="91">
        <v>0</v>
      </c>
      <c r="D220" s="91">
        <v>0</v>
      </c>
      <c r="E220" s="91">
        <v>0</v>
      </c>
      <c r="F220">
        <v>0</v>
      </c>
      <c r="G220" s="2">
        <v>1</v>
      </c>
      <c r="H220" s="2">
        <v>1</v>
      </c>
    </row>
    <row r="221" spans="1:8" x14ac:dyDescent="0.35">
      <c r="B221" t="s">
        <v>36</v>
      </c>
      <c r="C221" s="91">
        <v>1</v>
      </c>
      <c r="D221" s="91">
        <v>2</v>
      </c>
      <c r="E221" s="91">
        <v>3</v>
      </c>
      <c r="F221">
        <v>3</v>
      </c>
      <c r="G221" s="2">
        <v>2</v>
      </c>
      <c r="H221" s="2">
        <v>2</v>
      </c>
    </row>
    <row r="222" spans="1:8" x14ac:dyDescent="0.35">
      <c r="B222" t="s">
        <v>37</v>
      </c>
      <c r="C222" s="91">
        <v>0</v>
      </c>
      <c r="D222" s="91">
        <v>0</v>
      </c>
      <c r="E222" s="91">
        <v>0</v>
      </c>
      <c r="F222">
        <v>0</v>
      </c>
      <c r="G222">
        <v>0</v>
      </c>
      <c r="H222">
        <v>0</v>
      </c>
    </row>
    <row r="223" spans="1:8" x14ac:dyDescent="0.35">
      <c r="B223" t="s">
        <v>38</v>
      </c>
      <c r="C223" s="91">
        <v>0</v>
      </c>
      <c r="D223" s="91">
        <v>0</v>
      </c>
      <c r="E223" s="91">
        <v>0</v>
      </c>
      <c r="F223">
        <v>0</v>
      </c>
      <c r="G223">
        <v>0</v>
      </c>
      <c r="H223">
        <v>0</v>
      </c>
    </row>
    <row r="224" spans="1:8" x14ac:dyDescent="0.35">
      <c r="B224" t="s">
        <v>39</v>
      </c>
      <c r="C224" s="91">
        <v>0</v>
      </c>
      <c r="D224" s="91">
        <v>0</v>
      </c>
      <c r="E224" s="91">
        <v>0</v>
      </c>
      <c r="F224">
        <v>0</v>
      </c>
      <c r="G224">
        <v>0</v>
      </c>
      <c r="H224">
        <v>0</v>
      </c>
    </row>
    <row r="225" spans="1:8" x14ac:dyDescent="0.35">
      <c r="B225" t="s">
        <v>40</v>
      </c>
      <c r="C225" s="91">
        <v>0</v>
      </c>
      <c r="D225" s="91">
        <v>0</v>
      </c>
      <c r="E225" s="91">
        <v>1</v>
      </c>
      <c r="F225">
        <v>1</v>
      </c>
      <c r="G225">
        <v>0</v>
      </c>
      <c r="H225">
        <v>0</v>
      </c>
    </row>
    <row r="226" spans="1:8" x14ac:dyDescent="0.35">
      <c r="B226" t="s">
        <v>41</v>
      </c>
      <c r="C226" s="91">
        <v>0</v>
      </c>
      <c r="D226" s="91">
        <v>0</v>
      </c>
      <c r="E226" s="91">
        <v>1</v>
      </c>
      <c r="F226">
        <v>2</v>
      </c>
      <c r="G226" s="2">
        <v>1</v>
      </c>
      <c r="H226" s="2">
        <v>2</v>
      </c>
    </row>
    <row r="227" spans="1:8" x14ac:dyDescent="0.35">
      <c r="B227" t="s">
        <v>42</v>
      </c>
      <c r="C227" s="91">
        <v>0</v>
      </c>
      <c r="D227" s="91">
        <v>0</v>
      </c>
      <c r="E227" s="91">
        <v>1</v>
      </c>
      <c r="F227">
        <v>2</v>
      </c>
      <c r="G227">
        <v>0</v>
      </c>
      <c r="H227">
        <v>1</v>
      </c>
    </row>
    <row r="228" spans="1:8" x14ac:dyDescent="0.35">
      <c r="B228" t="s">
        <v>43</v>
      </c>
      <c r="C228" s="91">
        <v>1</v>
      </c>
      <c r="D228" s="91">
        <v>0</v>
      </c>
      <c r="E228" s="91">
        <v>1</v>
      </c>
      <c r="F228">
        <v>2</v>
      </c>
      <c r="G228" s="2">
        <v>1</v>
      </c>
      <c r="H228" s="2">
        <v>0</v>
      </c>
    </row>
    <row r="229" spans="1:8" x14ac:dyDescent="0.35">
      <c r="B229" t="s">
        <v>44</v>
      </c>
      <c r="C229" s="91">
        <v>0</v>
      </c>
      <c r="D229" s="91">
        <v>0</v>
      </c>
      <c r="E229" s="91">
        <v>0</v>
      </c>
      <c r="F229">
        <v>1</v>
      </c>
      <c r="G229" s="2">
        <v>1</v>
      </c>
      <c r="H229" s="2">
        <v>1</v>
      </c>
    </row>
    <row r="230" spans="1:8" x14ac:dyDescent="0.35">
      <c r="B230" t="s">
        <v>45</v>
      </c>
      <c r="C230" s="91">
        <v>10</v>
      </c>
      <c r="D230" s="91">
        <v>10</v>
      </c>
      <c r="E230" s="91">
        <v>21</v>
      </c>
      <c r="F230">
        <v>21</v>
      </c>
      <c r="G230" s="2">
        <v>28</v>
      </c>
      <c r="H230" s="2">
        <v>22</v>
      </c>
    </row>
    <row r="231" spans="1:8" x14ac:dyDescent="0.35">
      <c r="B231" t="s">
        <v>46</v>
      </c>
      <c r="C231" s="91">
        <v>0</v>
      </c>
      <c r="D231" s="91">
        <v>0</v>
      </c>
      <c r="E231" s="91">
        <v>0</v>
      </c>
      <c r="F231">
        <v>0</v>
      </c>
      <c r="G231">
        <v>0</v>
      </c>
      <c r="H231">
        <v>0</v>
      </c>
    </row>
    <row r="232" spans="1:8" x14ac:dyDescent="0.35">
      <c r="B232" t="s">
        <v>47</v>
      </c>
      <c r="C232" s="91">
        <v>0</v>
      </c>
      <c r="D232" s="91">
        <v>0</v>
      </c>
      <c r="E232" s="91">
        <v>0</v>
      </c>
      <c r="F232">
        <v>0</v>
      </c>
      <c r="G232">
        <v>0</v>
      </c>
      <c r="H232">
        <v>0</v>
      </c>
    </row>
    <row r="233" spans="1:8" x14ac:dyDescent="0.35">
      <c r="B233" t="s">
        <v>0</v>
      </c>
      <c r="C233" s="91">
        <v>0</v>
      </c>
      <c r="D233" s="91">
        <v>0</v>
      </c>
      <c r="E233" s="91">
        <v>0</v>
      </c>
      <c r="F233">
        <v>0</v>
      </c>
      <c r="G233">
        <v>0</v>
      </c>
      <c r="H233">
        <v>0</v>
      </c>
    </row>
    <row r="234" spans="1:8" ht="15" thickBot="1" x14ac:dyDescent="0.4">
      <c r="B234" s="16" t="s">
        <v>110</v>
      </c>
      <c r="C234" s="14">
        <f t="shared" ref="C234:H234" si="17">SUM(C219:C233)</f>
        <v>13</v>
      </c>
      <c r="D234" s="14">
        <f t="shared" si="17"/>
        <v>14</v>
      </c>
      <c r="E234" s="14">
        <f t="shared" si="17"/>
        <v>31</v>
      </c>
      <c r="F234" s="16">
        <f t="shared" si="17"/>
        <v>36</v>
      </c>
      <c r="G234" s="14">
        <f t="shared" si="17"/>
        <v>38</v>
      </c>
      <c r="H234" s="14">
        <f t="shared" si="17"/>
        <v>32</v>
      </c>
    </row>
    <row r="235" spans="1:8" x14ac:dyDescent="0.35">
      <c r="C235" s="2"/>
      <c r="D235" s="2"/>
      <c r="G235" s="2"/>
      <c r="H235" s="2"/>
    </row>
    <row r="236" spans="1:8" x14ac:dyDescent="0.35">
      <c r="A236" s="6" t="s">
        <v>1</v>
      </c>
      <c r="B236" s="6" t="s">
        <v>11</v>
      </c>
      <c r="C236" s="15">
        <f t="shared" ref="C236:H236" si="18">C252+C269+C286</f>
        <v>3907.96</v>
      </c>
      <c r="D236" s="15">
        <f t="shared" si="18"/>
        <v>3690.4000000000005</v>
      </c>
      <c r="E236" s="15">
        <f t="shared" si="18"/>
        <v>3417.4400000000005</v>
      </c>
      <c r="F236" s="15">
        <f t="shared" si="18"/>
        <v>6234.3600000000006</v>
      </c>
      <c r="G236" s="58">
        <f t="shared" si="18"/>
        <v>6607.6799999999994</v>
      </c>
      <c r="H236" s="58">
        <f t="shared" si="18"/>
        <v>7046.8</v>
      </c>
    </row>
    <row r="237" spans="1:8" x14ac:dyDescent="0.35">
      <c r="A237" t="s">
        <v>3</v>
      </c>
      <c r="B237" t="s">
        <v>34</v>
      </c>
      <c r="C237" s="2">
        <v>609.84</v>
      </c>
      <c r="D237" s="2">
        <v>566.72</v>
      </c>
      <c r="E237" s="78">
        <v>530.64</v>
      </c>
      <c r="F237" s="2">
        <v>1026.96</v>
      </c>
      <c r="G237" s="2">
        <v>1019.92</v>
      </c>
      <c r="H237" s="2">
        <v>997.04</v>
      </c>
    </row>
    <row r="238" spans="1:8" x14ac:dyDescent="0.35">
      <c r="B238" t="s">
        <v>35</v>
      </c>
      <c r="C238" s="2">
        <v>110.88</v>
      </c>
      <c r="D238" s="2">
        <v>123.2</v>
      </c>
      <c r="E238" s="78">
        <v>119.68</v>
      </c>
      <c r="F238" s="2">
        <v>167.2</v>
      </c>
      <c r="G238" s="2">
        <v>167.2</v>
      </c>
      <c r="H238" s="2">
        <v>171.6</v>
      </c>
    </row>
    <row r="239" spans="1:8" x14ac:dyDescent="0.35">
      <c r="B239" t="s">
        <v>36</v>
      </c>
      <c r="C239" s="2">
        <v>348.48</v>
      </c>
      <c r="D239" s="2">
        <v>386.32</v>
      </c>
      <c r="E239" s="78">
        <v>344.96</v>
      </c>
      <c r="F239" s="2">
        <v>541.20000000000005</v>
      </c>
      <c r="G239" s="2">
        <v>564.08000000000004</v>
      </c>
      <c r="H239" s="2">
        <v>569.36</v>
      </c>
    </row>
    <row r="240" spans="1:8" x14ac:dyDescent="0.35">
      <c r="B240" t="s">
        <v>37</v>
      </c>
      <c r="C240" s="2">
        <v>4.4000000000000004</v>
      </c>
      <c r="D240" s="2">
        <v>2.64</v>
      </c>
      <c r="E240" s="78">
        <v>3.52</v>
      </c>
      <c r="F240" s="2">
        <v>5.28</v>
      </c>
      <c r="G240" s="2">
        <v>4.4000000000000004</v>
      </c>
      <c r="H240" s="2">
        <v>7.04</v>
      </c>
    </row>
    <row r="241" spans="1:8" x14ac:dyDescent="0.35">
      <c r="B241" t="s">
        <v>38</v>
      </c>
      <c r="C241" s="2">
        <v>8.8000000000000007</v>
      </c>
      <c r="D241" s="2">
        <v>8.8000000000000007</v>
      </c>
      <c r="E241" s="78">
        <v>6.16</v>
      </c>
      <c r="F241" s="2">
        <v>6.16</v>
      </c>
      <c r="G241" s="2">
        <v>4.4000000000000004</v>
      </c>
      <c r="H241" s="2">
        <v>6.16</v>
      </c>
    </row>
    <row r="242" spans="1:8" x14ac:dyDescent="0.35">
      <c r="B242" t="s">
        <v>39</v>
      </c>
      <c r="C242" s="2">
        <v>15.84</v>
      </c>
      <c r="D242" s="2">
        <v>16.72</v>
      </c>
      <c r="E242" s="78">
        <v>13.2</v>
      </c>
      <c r="F242" s="2">
        <v>16.72</v>
      </c>
      <c r="G242" s="2">
        <v>12.32</v>
      </c>
      <c r="H242" s="2">
        <v>12.32</v>
      </c>
    </row>
    <row r="243" spans="1:8" x14ac:dyDescent="0.35">
      <c r="B243" t="s">
        <v>40</v>
      </c>
      <c r="C243" s="2">
        <v>850.96</v>
      </c>
      <c r="D243" s="2">
        <v>854.48</v>
      </c>
      <c r="E243" s="78">
        <v>819.28</v>
      </c>
      <c r="F243" s="2">
        <v>1111.44</v>
      </c>
      <c r="G243" s="2">
        <v>1081.52</v>
      </c>
      <c r="H243" s="2">
        <v>1091.2</v>
      </c>
    </row>
    <row r="244" spans="1:8" x14ac:dyDescent="0.35">
      <c r="B244" t="s">
        <v>41</v>
      </c>
      <c r="C244" s="2">
        <v>228.8</v>
      </c>
      <c r="D244" s="2">
        <v>205.04</v>
      </c>
      <c r="E244" s="78">
        <v>176</v>
      </c>
      <c r="F244" s="2">
        <v>209.44</v>
      </c>
      <c r="G244" s="2">
        <v>205.92</v>
      </c>
      <c r="H244" s="2">
        <v>208.56</v>
      </c>
    </row>
    <row r="245" spans="1:8" x14ac:dyDescent="0.35">
      <c r="B245" t="s">
        <v>42</v>
      </c>
      <c r="C245" s="2">
        <v>282.48</v>
      </c>
      <c r="D245" s="2">
        <v>235.84</v>
      </c>
      <c r="E245" s="78">
        <v>220</v>
      </c>
      <c r="F245" s="2">
        <v>297.44</v>
      </c>
      <c r="G245" s="2">
        <v>306.24</v>
      </c>
      <c r="H245" s="2">
        <v>303.60000000000002</v>
      </c>
    </row>
    <row r="246" spans="1:8" x14ac:dyDescent="0.35">
      <c r="B246" t="s">
        <v>43</v>
      </c>
      <c r="C246" s="2">
        <v>34.32</v>
      </c>
      <c r="D246" s="2">
        <v>31.68</v>
      </c>
      <c r="E246" s="78">
        <v>26.4</v>
      </c>
      <c r="F246" s="2">
        <v>32.56</v>
      </c>
      <c r="G246" s="2">
        <v>36.08</v>
      </c>
      <c r="H246" s="2">
        <v>28.16</v>
      </c>
    </row>
    <row r="247" spans="1:8" x14ac:dyDescent="0.35">
      <c r="B247" t="s">
        <v>44</v>
      </c>
      <c r="C247" s="2">
        <v>174.24</v>
      </c>
      <c r="D247" s="2">
        <v>156.64000000000001</v>
      </c>
      <c r="E247" s="78">
        <v>131.12</v>
      </c>
      <c r="F247" s="2">
        <v>253.44</v>
      </c>
      <c r="G247" s="2">
        <v>238.48</v>
      </c>
      <c r="H247" s="2">
        <v>234.96</v>
      </c>
    </row>
    <row r="248" spans="1:8" x14ac:dyDescent="0.35">
      <c r="B248" t="s">
        <v>45</v>
      </c>
      <c r="C248" s="2">
        <v>220.88</v>
      </c>
      <c r="D248" s="2">
        <v>193.6</v>
      </c>
      <c r="E248" s="78">
        <v>171.6</v>
      </c>
      <c r="F248" s="2">
        <v>378.4</v>
      </c>
      <c r="G248" s="2">
        <v>402.16</v>
      </c>
      <c r="H248" s="2">
        <v>387.2</v>
      </c>
    </row>
    <row r="249" spans="1:8" x14ac:dyDescent="0.35">
      <c r="B249" t="s">
        <v>46</v>
      </c>
      <c r="C249" s="2">
        <v>3.52</v>
      </c>
      <c r="D249" s="2">
        <v>5.28</v>
      </c>
      <c r="E249" s="78">
        <v>4.4000000000000004</v>
      </c>
      <c r="F249" s="2">
        <v>7.92</v>
      </c>
      <c r="G249" s="2">
        <v>6.16</v>
      </c>
      <c r="H249" s="2">
        <v>5.28</v>
      </c>
    </row>
    <row r="250" spans="1:8" x14ac:dyDescent="0.35">
      <c r="B250" t="s">
        <v>47</v>
      </c>
      <c r="C250" s="2">
        <v>169.84</v>
      </c>
      <c r="D250" s="2">
        <v>162.80000000000001</v>
      </c>
      <c r="E250" s="78">
        <v>133.76</v>
      </c>
      <c r="F250" s="2">
        <v>249.92</v>
      </c>
      <c r="G250" s="2">
        <v>267.52</v>
      </c>
      <c r="H250" s="2">
        <v>265.76</v>
      </c>
    </row>
    <row r="251" spans="1:8" x14ac:dyDescent="0.35">
      <c r="B251" t="s">
        <v>0</v>
      </c>
      <c r="C251" s="2">
        <v>2.64</v>
      </c>
      <c r="D251" s="2">
        <v>1.76</v>
      </c>
      <c r="E251" s="78">
        <v>1.76</v>
      </c>
      <c r="F251" s="2">
        <v>1.76</v>
      </c>
      <c r="G251" s="2">
        <v>0.88</v>
      </c>
      <c r="H251" s="2">
        <v>0.88</v>
      </c>
    </row>
    <row r="252" spans="1:8" ht="15" thickBot="1" x14ac:dyDescent="0.4">
      <c r="B252" s="16" t="s">
        <v>110</v>
      </c>
      <c r="C252" s="14">
        <f t="shared" ref="C252:H252" si="19">SUM(C237:C251)</f>
        <v>3065.92</v>
      </c>
      <c r="D252" s="14">
        <f t="shared" si="19"/>
        <v>2951.5200000000004</v>
      </c>
      <c r="E252" s="14">
        <f t="shared" si="19"/>
        <v>2702.4800000000005</v>
      </c>
      <c r="F252" s="14">
        <f t="shared" si="19"/>
        <v>4305.84</v>
      </c>
      <c r="G252" s="14">
        <f t="shared" si="19"/>
        <v>4317.28</v>
      </c>
      <c r="H252" s="14">
        <f t="shared" si="19"/>
        <v>4289.12</v>
      </c>
    </row>
    <row r="253" spans="1:8" x14ac:dyDescent="0.35">
      <c r="C253" s="2"/>
      <c r="D253" s="2"/>
      <c r="G253" s="2"/>
      <c r="H253" s="2"/>
    </row>
    <row r="254" spans="1:8" x14ac:dyDescent="0.35">
      <c r="A254" t="s">
        <v>59</v>
      </c>
      <c r="B254" t="s">
        <v>34</v>
      </c>
      <c r="C254" s="99">
        <v>74.8</v>
      </c>
      <c r="D254" s="99">
        <v>65.12</v>
      </c>
      <c r="E254" s="100">
        <v>55.44</v>
      </c>
      <c r="F254" s="99">
        <v>277.2</v>
      </c>
      <c r="G254" s="2">
        <v>336.16</v>
      </c>
      <c r="H254" s="2">
        <v>416.24</v>
      </c>
    </row>
    <row r="255" spans="1:8" x14ac:dyDescent="0.35">
      <c r="B255" t="s">
        <v>35</v>
      </c>
      <c r="C255" s="99">
        <v>4.4000000000000004</v>
      </c>
      <c r="D255" s="99">
        <v>7.92</v>
      </c>
      <c r="E255" s="100">
        <v>7.04</v>
      </c>
      <c r="F255" s="99">
        <v>30.8</v>
      </c>
      <c r="G255" s="2">
        <v>36.08</v>
      </c>
      <c r="H255" s="2">
        <v>35.200000000000003</v>
      </c>
    </row>
    <row r="256" spans="1:8" x14ac:dyDescent="0.35">
      <c r="B256" t="s">
        <v>36</v>
      </c>
      <c r="C256" s="99">
        <v>44.88</v>
      </c>
      <c r="D256" s="99">
        <v>48.4</v>
      </c>
      <c r="E256" s="100">
        <v>49.28</v>
      </c>
      <c r="F256" s="99">
        <v>146.96</v>
      </c>
      <c r="G256" s="2">
        <v>204.16</v>
      </c>
      <c r="H256" s="2">
        <v>271.92</v>
      </c>
    </row>
    <row r="257" spans="1:8" x14ac:dyDescent="0.35">
      <c r="B257" t="s">
        <v>37</v>
      </c>
      <c r="C257" s="99">
        <v>0.88</v>
      </c>
      <c r="D257" s="99">
        <v>0.88</v>
      </c>
      <c r="E257" s="100">
        <v>0.88</v>
      </c>
      <c r="F257" s="99">
        <v>0.88</v>
      </c>
      <c r="G257" s="2">
        <v>2.64</v>
      </c>
      <c r="H257" s="2">
        <v>9.68</v>
      </c>
    </row>
    <row r="258" spans="1:8" x14ac:dyDescent="0.35">
      <c r="B258" t="s">
        <v>38</v>
      </c>
      <c r="C258" s="99">
        <v>0.88</v>
      </c>
      <c r="D258" s="99">
        <v>0</v>
      </c>
      <c r="E258" s="100">
        <v>0</v>
      </c>
      <c r="F258" s="99">
        <v>0</v>
      </c>
      <c r="G258" s="2">
        <v>0.88</v>
      </c>
      <c r="H258" s="2">
        <v>6.16</v>
      </c>
    </row>
    <row r="259" spans="1:8" x14ac:dyDescent="0.35">
      <c r="B259" t="s">
        <v>39</v>
      </c>
      <c r="C259" s="99">
        <v>0.88</v>
      </c>
      <c r="D259" s="99">
        <v>0.88</v>
      </c>
      <c r="E259" s="100">
        <v>0.88</v>
      </c>
      <c r="F259" s="99">
        <v>0.88</v>
      </c>
      <c r="G259" s="99">
        <v>2.64</v>
      </c>
      <c r="H259" s="99">
        <v>12.32</v>
      </c>
    </row>
    <row r="260" spans="1:8" x14ac:dyDescent="0.35">
      <c r="B260" t="s">
        <v>40</v>
      </c>
      <c r="C260" s="99">
        <v>71.28</v>
      </c>
      <c r="D260" s="99">
        <v>80.08</v>
      </c>
      <c r="E260" s="100">
        <v>79.2</v>
      </c>
      <c r="F260" s="99">
        <v>264</v>
      </c>
      <c r="G260" s="99">
        <v>288.64</v>
      </c>
      <c r="H260" s="99">
        <v>316.8</v>
      </c>
    </row>
    <row r="261" spans="1:8" x14ac:dyDescent="0.35">
      <c r="B261" t="s">
        <v>41</v>
      </c>
      <c r="C261" s="99">
        <v>19.36</v>
      </c>
      <c r="D261" s="99">
        <v>18.48</v>
      </c>
      <c r="E261" s="100">
        <v>18.48</v>
      </c>
      <c r="F261" s="99">
        <v>51.92</v>
      </c>
      <c r="G261" s="99">
        <v>58.08</v>
      </c>
      <c r="H261" s="99">
        <v>73.92</v>
      </c>
    </row>
    <row r="262" spans="1:8" x14ac:dyDescent="0.35">
      <c r="B262" t="s">
        <v>42</v>
      </c>
      <c r="C262" s="99">
        <v>57.2</v>
      </c>
      <c r="D262" s="99">
        <v>42.24</v>
      </c>
      <c r="E262" s="100">
        <v>35.200000000000003</v>
      </c>
      <c r="F262" s="99">
        <v>77.44</v>
      </c>
      <c r="G262" s="99">
        <v>133.76</v>
      </c>
      <c r="H262" s="99">
        <v>194.48</v>
      </c>
    </row>
    <row r="263" spans="1:8" x14ac:dyDescent="0.35">
      <c r="B263" t="s">
        <v>43</v>
      </c>
      <c r="C263" s="99">
        <v>4.4000000000000004</v>
      </c>
      <c r="D263" s="99">
        <v>5.28</v>
      </c>
      <c r="E263" s="100">
        <v>2.64</v>
      </c>
      <c r="F263" s="99">
        <v>6.16</v>
      </c>
      <c r="G263" s="99">
        <v>11.44</v>
      </c>
      <c r="H263" s="99">
        <v>20.239999999999998</v>
      </c>
    </row>
    <row r="264" spans="1:8" x14ac:dyDescent="0.35">
      <c r="B264" t="s">
        <v>44</v>
      </c>
      <c r="C264" s="99">
        <v>20.239999999999998</v>
      </c>
      <c r="D264" s="99">
        <v>19.36</v>
      </c>
      <c r="E264" s="100">
        <v>13.2</v>
      </c>
      <c r="F264" s="99">
        <v>84.48</v>
      </c>
      <c r="G264" s="99">
        <v>84.48</v>
      </c>
      <c r="H264" s="99">
        <v>101.2</v>
      </c>
    </row>
    <row r="265" spans="1:8" x14ac:dyDescent="0.35">
      <c r="B265" t="s">
        <v>45</v>
      </c>
      <c r="C265" s="99">
        <v>76.56</v>
      </c>
      <c r="D265" s="99">
        <v>67.760000000000005</v>
      </c>
      <c r="E265" s="100">
        <v>62.48</v>
      </c>
      <c r="F265" s="99">
        <v>187.44</v>
      </c>
      <c r="G265" s="99">
        <v>266.64</v>
      </c>
      <c r="H265" s="99">
        <v>374</v>
      </c>
    </row>
    <row r="266" spans="1:8" x14ac:dyDescent="0.35">
      <c r="B266" t="s">
        <v>46</v>
      </c>
      <c r="C266" s="99">
        <v>0.88</v>
      </c>
      <c r="D266" s="99">
        <v>0.88</v>
      </c>
      <c r="E266" s="100">
        <v>0.88</v>
      </c>
      <c r="F266" s="99">
        <v>2.64</v>
      </c>
      <c r="G266" s="99">
        <v>3.52</v>
      </c>
      <c r="H266" s="99">
        <v>5.28</v>
      </c>
    </row>
    <row r="267" spans="1:8" x14ac:dyDescent="0.35">
      <c r="B267" t="s">
        <v>47</v>
      </c>
      <c r="C267" s="99">
        <v>26.4</v>
      </c>
      <c r="D267" s="99">
        <v>16.72</v>
      </c>
      <c r="E267" s="100">
        <v>18.48</v>
      </c>
      <c r="F267" s="99">
        <v>82.72</v>
      </c>
      <c r="G267" s="99">
        <v>137.28</v>
      </c>
      <c r="H267" s="99">
        <v>218.24</v>
      </c>
    </row>
    <row r="268" spans="1:8" x14ac:dyDescent="0.35">
      <c r="B268" t="s">
        <v>0</v>
      </c>
      <c r="C268" s="99">
        <v>0</v>
      </c>
      <c r="D268" s="99">
        <v>0.88</v>
      </c>
      <c r="E268" s="100">
        <v>0.88</v>
      </c>
      <c r="F268" s="99">
        <v>0</v>
      </c>
      <c r="G268" s="99">
        <v>0</v>
      </c>
      <c r="H268" s="99">
        <v>0</v>
      </c>
    </row>
    <row r="269" spans="1:8" ht="15" thickBot="1" x14ac:dyDescent="0.4">
      <c r="B269" s="16" t="s">
        <v>110</v>
      </c>
      <c r="C269" s="14">
        <f t="shared" ref="C269:H269" si="20">SUM(C254:C268)</f>
        <v>403.03999999999996</v>
      </c>
      <c r="D269" s="14">
        <f t="shared" si="20"/>
        <v>374.87999999999988</v>
      </c>
      <c r="E269" s="14">
        <f t="shared" si="20"/>
        <v>344.96</v>
      </c>
      <c r="F269" s="14">
        <f t="shared" si="20"/>
        <v>1213.52</v>
      </c>
      <c r="G269" s="116">
        <f t="shared" si="20"/>
        <v>1566.3999999999999</v>
      </c>
      <c r="H269" s="116">
        <f t="shared" si="20"/>
        <v>2055.6800000000003</v>
      </c>
    </row>
    <row r="270" spans="1:8" x14ac:dyDescent="0.35">
      <c r="C270" s="2"/>
      <c r="D270" s="2"/>
      <c r="G270" s="99"/>
      <c r="H270" s="99"/>
    </row>
    <row r="271" spans="1:8" x14ac:dyDescent="0.35">
      <c r="A271" t="s">
        <v>12</v>
      </c>
      <c r="B271" t="s">
        <v>34</v>
      </c>
      <c r="C271" s="91">
        <v>96</v>
      </c>
      <c r="D271" s="91">
        <v>106</v>
      </c>
      <c r="E271" s="91">
        <v>101</v>
      </c>
      <c r="F271">
        <v>260</v>
      </c>
      <c r="G271" s="99">
        <v>262</v>
      </c>
      <c r="H271" s="99">
        <v>267</v>
      </c>
    </row>
    <row r="272" spans="1:8" x14ac:dyDescent="0.35">
      <c r="B272" t="s">
        <v>35</v>
      </c>
      <c r="C272" s="91">
        <v>12</v>
      </c>
      <c r="D272" s="91">
        <v>18</v>
      </c>
      <c r="E272" s="91">
        <v>18</v>
      </c>
      <c r="F272">
        <v>18</v>
      </c>
      <c r="G272" s="99">
        <v>17</v>
      </c>
      <c r="H272" s="99">
        <v>15</v>
      </c>
    </row>
    <row r="273" spans="2:8" x14ac:dyDescent="0.35">
      <c r="B273" t="s">
        <v>36</v>
      </c>
      <c r="C273" s="91">
        <v>15</v>
      </c>
      <c r="D273" s="91">
        <v>17</v>
      </c>
      <c r="E273" s="91">
        <v>21</v>
      </c>
      <c r="F273">
        <v>30</v>
      </c>
      <c r="G273" s="99">
        <v>31</v>
      </c>
      <c r="H273" s="99">
        <v>32</v>
      </c>
    </row>
    <row r="274" spans="2:8" x14ac:dyDescent="0.35">
      <c r="B274" t="s">
        <v>37</v>
      </c>
      <c r="C274" s="91">
        <v>1</v>
      </c>
      <c r="D274" s="91">
        <v>1</v>
      </c>
      <c r="E274" s="91">
        <v>1</v>
      </c>
      <c r="F274">
        <v>1</v>
      </c>
      <c r="G274" s="99">
        <v>1</v>
      </c>
      <c r="H274" s="99">
        <v>0</v>
      </c>
    </row>
    <row r="275" spans="2:8" x14ac:dyDescent="0.35">
      <c r="B275" t="s">
        <v>38</v>
      </c>
      <c r="C275" s="91">
        <v>1</v>
      </c>
      <c r="D275" s="91">
        <v>1</v>
      </c>
      <c r="E275" s="91">
        <v>0</v>
      </c>
      <c r="F275">
        <v>0</v>
      </c>
      <c r="G275" s="99">
        <v>0</v>
      </c>
      <c r="H275" s="99">
        <v>0</v>
      </c>
    </row>
    <row r="276" spans="2:8" x14ac:dyDescent="0.35">
      <c r="B276" t="s">
        <v>39</v>
      </c>
      <c r="C276" s="91">
        <v>2</v>
      </c>
      <c r="D276" s="91">
        <v>1</v>
      </c>
      <c r="E276" s="91">
        <v>1</v>
      </c>
      <c r="F276">
        <v>1</v>
      </c>
      <c r="G276" s="99">
        <v>1</v>
      </c>
      <c r="H276" s="99">
        <v>1</v>
      </c>
    </row>
    <row r="277" spans="2:8" x14ac:dyDescent="0.35">
      <c r="B277" t="s">
        <v>40</v>
      </c>
      <c r="C277" s="91">
        <v>32</v>
      </c>
      <c r="D277" s="91">
        <v>44</v>
      </c>
      <c r="E277" s="91">
        <v>45</v>
      </c>
      <c r="F277">
        <v>70</v>
      </c>
      <c r="G277" s="99">
        <v>67</v>
      </c>
      <c r="H277" s="99">
        <v>59</v>
      </c>
    </row>
    <row r="278" spans="2:8" x14ac:dyDescent="0.35">
      <c r="B278" t="s">
        <v>41</v>
      </c>
      <c r="C278" s="91">
        <v>18</v>
      </c>
      <c r="D278" s="91">
        <v>19</v>
      </c>
      <c r="E278" s="91">
        <v>10</v>
      </c>
      <c r="F278">
        <v>28</v>
      </c>
      <c r="G278" s="99">
        <v>30</v>
      </c>
      <c r="H278" s="99">
        <v>27</v>
      </c>
    </row>
    <row r="279" spans="2:8" x14ac:dyDescent="0.35">
      <c r="B279" t="s">
        <v>42</v>
      </c>
      <c r="C279" s="91">
        <v>66</v>
      </c>
      <c r="D279" s="91">
        <v>26</v>
      </c>
      <c r="E279" s="91">
        <v>33</v>
      </c>
      <c r="F279">
        <v>43</v>
      </c>
      <c r="G279" s="99">
        <v>46</v>
      </c>
      <c r="H279" s="99">
        <v>48</v>
      </c>
    </row>
    <row r="280" spans="2:8" x14ac:dyDescent="0.35">
      <c r="B280" t="s">
        <v>43</v>
      </c>
      <c r="C280" s="91">
        <v>13</v>
      </c>
      <c r="D280" s="91">
        <v>11</v>
      </c>
      <c r="E280" s="91">
        <v>13</v>
      </c>
      <c r="F280">
        <v>14</v>
      </c>
      <c r="G280" s="99">
        <v>14</v>
      </c>
      <c r="H280" s="99">
        <v>17</v>
      </c>
    </row>
    <row r="281" spans="2:8" x14ac:dyDescent="0.35">
      <c r="B281" t="s">
        <v>44</v>
      </c>
      <c r="C281" s="91">
        <v>12</v>
      </c>
      <c r="D281" s="91">
        <v>15</v>
      </c>
      <c r="E281" s="91">
        <v>21</v>
      </c>
      <c r="F281">
        <v>31</v>
      </c>
      <c r="G281" s="99">
        <v>28</v>
      </c>
      <c r="H281" s="99">
        <v>28</v>
      </c>
    </row>
    <row r="282" spans="2:8" x14ac:dyDescent="0.35">
      <c r="B282" t="s">
        <v>45</v>
      </c>
      <c r="C282" s="91">
        <v>130</v>
      </c>
      <c r="D282" s="91">
        <v>81</v>
      </c>
      <c r="E282" s="91">
        <v>79</v>
      </c>
      <c r="F282">
        <v>179</v>
      </c>
      <c r="G282" s="99">
        <v>183</v>
      </c>
      <c r="H282" s="99">
        <v>166</v>
      </c>
    </row>
    <row r="283" spans="2:8" x14ac:dyDescent="0.35">
      <c r="B283" t="s">
        <v>46</v>
      </c>
      <c r="C283" s="91">
        <v>1</v>
      </c>
      <c r="D283" s="91">
        <v>0</v>
      </c>
      <c r="E283" s="91">
        <v>0</v>
      </c>
      <c r="F283">
        <v>0</v>
      </c>
      <c r="G283" s="99">
        <v>1</v>
      </c>
      <c r="H283" s="99">
        <v>2</v>
      </c>
    </row>
    <row r="284" spans="2:8" x14ac:dyDescent="0.35">
      <c r="B284" t="s">
        <v>47</v>
      </c>
      <c r="C284" s="91">
        <v>40</v>
      </c>
      <c r="D284" s="91">
        <v>24</v>
      </c>
      <c r="E284" s="91">
        <v>27</v>
      </c>
      <c r="F284">
        <v>40</v>
      </c>
      <c r="G284" s="99">
        <v>43</v>
      </c>
      <c r="H284" s="99">
        <v>40</v>
      </c>
    </row>
    <row r="285" spans="2:8" x14ac:dyDescent="0.35">
      <c r="B285" t="s">
        <v>0</v>
      </c>
      <c r="C285" s="91">
        <v>0</v>
      </c>
      <c r="D285" s="91">
        <v>0</v>
      </c>
      <c r="E285" s="91">
        <v>0</v>
      </c>
      <c r="F285" s="91">
        <v>0</v>
      </c>
      <c r="G285" s="99">
        <v>0</v>
      </c>
      <c r="H285" s="99">
        <v>0</v>
      </c>
    </row>
    <row r="286" spans="2:8" ht="15" thickBot="1" x14ac:dyDescent="0.4">
      <c r="B286" s="16" t="s">
        <v>110</v>
      </c>
      <c r="C286" s="14">
        <f t="shared" ref="C286:H286" si="21">SUM(C271:C285)</f>
        <v>439</v>
      </c>
      <c r="D286" s="14">
        <f t="shared" si="21"/>
        <v>364</v>
      </c>
      <c r="E286" s="14">
        <f t="shared" si="21"/>
        <v>370</v>
      </c>
      <c r="F286" s="16">
        <f t="shared" si="21"/>
        <v>715</v>
      </c>
      <c r="G286" s="116">
        <f t="shared" si="21"/>
        <v>724</v>
      </c>
      <c r="H286" s="116">
        <f t="shared" si="21"/>
        <v>702</v>
      </c>
    </row>
  </sheetData>
  <sheetProtection algorithmName="SHA-512" hashValue="l89nnueevvpuUZp8C8wg/anR9fDTalnGa7lFD8C8BnGa10FbQrSlIyBbl/VIQ0P7I6421lLJtoDHG08Oc1lDeg==" saltValue="/81WJCxRkWQB4skss2UwWQ==" spinCount="100000" sheet="1" objects="1" scenarios="1"/>
  <mergeCells count="1">
    <mergeCell ref="A1:H1"/>
  </mergeCells>
  <pageMargins left="0.7" right="0.7" top="0.75" bottom="0.75" header="0.3" footer="0.3"/>
  <pageSetup paperSize="9" scale="74" fitToHeight="0" orientation="portrait" r:id="rId1"/>
  <headerFooter>
    <oddFooter>&amp;C_x000D_&amp;1#&amp;"Calibri"&amp;10&amp;KFF0000 Public</oddFooter>
  </headerFooter>
  <rowBreaks count="5" manualBreakCount="5">
    <brk id="40" max="16383" man="1"/>
    <brk id="78" max="16383" man="1"/>
    <brk id="130" max="16383" man="1"/>
    <brk id="182" max="16383" man="1"/>
    <brk id="23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0"/>
  <sheetViews>
    <sheetView zoomScaleNormal="100" zoomScaleSheetLayoutView="55" workbookViewId="0">
      <selection activeCell="J13" sqref="J13"/>
    </sheetView>
  </sheetViews>
  <sheetFormatPr defaultRowHeight="14.5" x14ac:dyDescent="0.35"/>
  <cols>
    <col min="1" max="1" width="44" customWidth="1"/>
    <col min="2" max="2" width="15.453125" customWidth="1"/>
    <col min="3" max="5" width="9.54296875" bestFit="1" customWidth="1"/>
    <col min="6" max="6" width="10.54296875" bestFit="1" customWidth="1"/>
    <col min="7" max="8" width="12.453125" style="2" bestFit="1" customWidth="1"/>
  </cols>
  <sheetData>
    <row r="1" spans="1:8" ht="15.5" x14ac:dyDescent="0.35">
      <c r="A1" s="154" t="s">
        <v>2</v>
      </c>
      <c r="B1" s="154"/>
      <c r="C1" s="154"/>
      <c r="D1" s="154"/>
    </row>
    <row r="2" spans="1:8" x14ac:dyDescent="0.35">
      <c r="C2" s="1">
        <v>2018</v>
      </c>
      <c r="D2" s="1">
        <v>2019</v>
      </c>
      <c r="E2" s="1">
        <v>2020</v>
      </c>
      <c r="F2" s="57">
        <v>2021</v>
      </c>
      <c r="G2" s="1">
        <v>2022</v>
      </c>
      <c r="H2" s="57">
        <v>2023</v>
      </c>
    </row>
    <row r="3" spans="1:8" x14ac:dyDescent="0.35">
      <c r="A3" s="5" t="s">
        <v>268</v>
      </c>
      <c r="B3" s="4"/>
      <c r="C3" s="4"/>
      <c r="D3" s="4"/>
      <c r="E3" s="4"/>
      <c r="F3" s="4"/>
      <c r="G3" s="112"/>
      <c r="H3" s="112"/>
    </row>
    <row r="4" spans="1:8" x14ac:dyDescent="0.35">
      <c r="A4" s="6" t="s">
        <v>31</v>
      </c>
      <c r="B4" s="6" t="s">
        <v>11</v>
      </c>
      <c r="C4" s="15">
        <f>SUM(C10,C17,C19,C21)</f>
        <v>98112</v>
      </c>
      <c r="D4" s="15">
        <f>SUM(D10,D17,D19,D21)</f>
        <v>84860</v>
      </c>
      <c r="E4" s="15">
        <f>SUM(E10,E17,E19,E21)</f>
        <v>83588</v>
      </c>
      <c r="F4" s="15">
        <f>F10+F17+F19+F21</f>
        <v>82393</v>
      </c>
      <c r="G4" s="58">
        <f>G10+G17+G19+G21</f>
        <v>86161</v>
      </c>
      <c r="H4" s="58">
        <f>H10+H17+H19+H21</f>
        <v>88426</v>
      </c>
    </row>
    <row r="5" spans="1:8" x14ac:dyDescent="0.35">
      <c r="A5" s="3" t="s">
        <v>3</v>
      </c>
      <c r="B5" t="s">
        <v>14</v>
      </c>
      <c r="C5" s="2">
        <v>1591</v>
      </c>
      <c r="D5" s="2">
        <v>1512</v>
      </c>
      <c r="E5" s="2">
        <v>1487</v>
      </c>
      <c r="F5" s="2">
        <v>1500</v>
      </c>
      <c r="G5" s="2">
        <v>1496</v>
      </c>
      <c r="H5" s="2">
        <v>1436</v>
      </c>
    </row>
    <row r="6" spans="1:8" x14ac:dyDescent="0.35">
      <c r="A6" s="3"/>
      <c r="B6" t="s">
        <v>15</v>
      </c>
      <c r="C6" s="2">
        <v>4511</v>
      </c>
      <c r="D6" s="2">
        <v>3481</v>
      </c>
      <c r="E6" s="2">
        <v>2851</v>
      </c>
      <c r="F6" s="2">
        <v>2547</v>
      </c>
      <c r="G6" s="2">
        <v>2882</v>
      </c>
      <c r="H6" s="2">
        <v>3079</v>
      </c>
    </row>
    <row r="7" spans="1:8" x14ac:dyDescent="0.35">
      <c r="A7" s="3"/>
      <c r="B7" t="s">
        <v>16</v>
      </c>
      <c r="C7" s="2">
        <v>21523</v>
      </c>
      <c r="D7" s="2">
        <v>18010</v>
      </c>
      <c r="E7" s="2">
        <v>16639</v>
      </c>
      <c r="F7" s="2">
        <v>15612</v>
      </c>
      <c r="G7" s="2">
        <v>15436</v>
      </c>
      <c r="H7" s="2">
        <v>14867</v>
      </c>
    </row>
    <row r="8" spans="1:8" x14ac:dyDescent="0.35">
      <c r="A8" s="3"/>
      <c r="B8" t="s">
        <v>17</v>
      </c>
      <c r="C8" s="2">
        <v>27511</v>
      </c>
      <c r="D8" s="2">
        <v>23718</v>
      </c>
      <c r="E8" s="2">
        <v>23838</v>
      </c>
      <c r="F8" s="2">
        <v>24043</v>
      </c>
      <c r="G8" s="2">
        <v>25497</v>
      </c>
      <c r="H8" s="2">
        <v>25529</v>
      </c>
    </row>
    <row r="9" spans="1:8" x14ac:dyDescent="0.35">
      <c r="A9" s="3"/>
      <c r="B9" t="s">
        <v>18</v>
      </c>
      <c r="C9" s="2">
        <v>4301</v>
      </c>
      <c r="D9" s="2">
        <v>3534</v>
      </c>
      <c r="E9" s="2">
        <v>4004</v>
      </c>
      <c r="F9" s="2">
        <v>3944</v>
      </c>
      <c r="G9" s="2">
        <v>4190</v>
      </c>
      <c r="H9" s="2">
        <v>4630</v>
      </c>
    </row>
    <row r="10" spans="1:8" ht="15" thickBot="1" x14ac:dyDescent="0.4">
      <c r="A10" s="3"/>
      <c r="B10" s="16" t="s">
        <v>110</v>
      </c>
      <c r="C10" s="14">
        <f t="shared" ref="C10:H10" si="0">SUM(C5:C9)</f>
        <v>59437</v>
      </c>
      <c r="D10" s="14">
        <f t="shared" si="0"/>
        <v>50255</v>
      </c>
      <c r="E10" s="14">
        <f t="shared" si="0"/>
        <v>48819</v>
      </c>
      <c r="F10" s="14">
        <f t="shared" si="0"/>
        <v>47646</v>
      </c>
      <c r="G10" s="14">
        <f t="shared" si="0"/>
        <v>49501</v>
      </c>
      <c r="H10" s="14">
        <f t="shared" si="0"/>
        <v>49541</v>
      </c>
    </row>
    <row r="11" spans="1:8" x14ac:dyDescent="0.35">
      <c r="A11" s="3"/>
      <c r="C11" s="2"/>
      <c r="D11" s="2"/>
      <c r="F11" s="2"/>
    </row>
    <row r="12" spans="1:8" ht="13.5" customHeight="1" x14ac:dyDescent="0.35">
      <c r="A12" s="3" t="s">
        <v>9</v>
      </c>
      <c r="B12" t="s">
        <v>14</v>
      </c>
      <c r="C12" s="2">
        <v>1432</v>
      </c>
      <c r="D12" s="2">
        <v>1368</v>
      </c>
      <c r="E12" s="2">
        <v>1366</v>
      </c>
      <c r="F12" s="2">
        <v>1333</v>
      </c>
      <c r="G12" s="2">
        <v>1294</v>
      </c>
      <c r="H12" s="2">
        <v>1246</v>
      </c>
    </row>
    <row r="13" spans="1:8" x14ac:dyDescent="0.35">
      <c r="A13" s="3"/>
      <c r="B13" t="s">
        <v>15</v>
      </c>
      <c r="C13" s="2">
        <v>2994</v>
      </c>
      <c r="D13" s="2">
        <v>2291</v>
      </c>
      <c r="E13" s="2">
        <v>1872</v>
      </c>
      <c r="F13" s="2">
        <v>1721</v>
      </c>
      <c r="G13" s="2">
        <v>2048</v>
      </c>
      <c r="H13" s="2">
        <v>2403</v>
      </c>
    </row>
    <row r="14" spans="1:8" x14ac:dyDescent="0.35">
      <c r="A14" s="3"/>
      <c r="B14" t="s">
        <v>16</v>
      </c>
      <c r="C14" s="2">
        <v>15642</v>
      </c>
      <c r="D14" s="2">
        <v>14317</v>
      </c>
      <c r="E14" s="2">
        <v>13813</v>
      </c>
      <c r="F14" s="2">
        <v>13309</v>
      </c>
      <c r="G14" s="2">
        <v>13501</v>
      </c>
      <c r="H14" s="2">
        <v>13987</v>
      </c>
    </row>
    <row r="15" spans="1:8" x14ac:dyDescent="0.35">
      <c r="A15" s="3"/>
      <c r="B15" t="s">
        <v>17</v>
      </c>
      <c r="C15" s="2">
        <v>16448</v>
      </c>
      <c r="D15" s="2">
        <v>15011</v>
      </c>
      <c r="E15" s="2">
        <v>15784</v>
      </c>
      <c r="F15" s="2">
        <v>16403</v>
      </c>
      <c r="G15" s="2">
        <v>17703</v>
      </c>
      <c r="H15" s="2">
        <v>18818</v>
      </c>
    </row>
    <row r="16" spans="1:8" x14ac:dyDescent="0.35">
      <c r="A16" s="3"/>
      <c r="B16" t="s">
        <v>18</v>
      </c>
      <c r="C16" s="2">
        <v>2041</v>
      </c>
      <c r="D16" s="2">
        <v>1501</v>
      </c>
      <c r="E16" s="2">
        <v>1826</v>
      </c>
      <c r="F16" s="2">
        <v>1836</v>
      </c>
      <c r="G16" s="2">
        <v>2007</v>
      </c>
      <c r="H16" s="2">
        <v>2276</v>
      </c>
    </row>
    <row r="17" spans="1:8" ht="15" thickBot="1" x14ac:dyDescent="0.4">
      <c r="A17" s="3"/>
      <c r="B17" s="16" t="s">
        <v>110</v>
      </c>
      <c r="C17" s="14">
        <f t="shared" ref="C17:H17" si="1">SUM(C12:C16)</f>
        <v>38557</v>
      </c>
      <c r="D17" s="14">
        <f t="shared" si="1"/>
        <v>34488</v>
      </c>
      <c r="E17" s="14">
        <f t="shared" si="1"/>
        <v>34661</v>
      </c>
      <c r="F17" s="14">
        <f t="shared" si="1"/>
        <v>34602</v>
      </c>
      <c r="G17" s="14">
        <f t="shared" si="1"/>
        <v>36553</v>
      </c>
      <c r="H17" s="14">
        <f t="shared" si="1"/>
        <v>38730</v>
      </c>
    </row>
    <row r="18" spans="1:8" x14ac:dyDescent="0.35">
      <c r="A18" s="3"/>
      <c r="C18" s="2"/>
      <c r="D18" s="2"/>
      <c r="F18" s="2"/>
    </row>
    <row r="19" spans="1:8" ht="15" thickBot="1" x14ac:dyDescent="0.4">
      <c r="A19" s="3" t="s">
        <v>32</v>
      </c>
      <c r="B19" s="16" t="s">
        <v>11</v>
      </c>
      <c r="C19" s="90">
        <v>0</v>
      </c>
      <c r="D19" s="90">
        <v>0</v>
      </c>
      <c r="E19" s="90">
        <v>0</v>
      </c>
      <c r="F19" s="90">
        <v>0</v>
      </c>
      <c r="G19" s="90">
        <v>0</v>
      </c>
      <c r="H19" s="90"/>
    </row>
    <row r="20" spans="1:8" x14ac:dyDescent="0.35">
      <c r="A20" s="3"/>
      <c r="C20" s="2"/>
      <c r="D20" s="2"/>
      <c r="F20" s="2"/>
    </row>
    <row r="21" spans="1:8" ht="15" thickBot="1" x14ac:dyDescent="0.4">
      <c r="A21" s="3" t="s">
        <v>12</v>
      </c>
      <c r="B21" s="16" t="s">
        <v>11</v>
      </c>
      <c r="C21" s="14">
        <v>118</v>
      </c>
      <c r="D21" s="14">
        <v>117</v>
      </c>
      <c r="E21" s="14">
        <v>108</v>
      </c>
      <c r="F21" s="14">
        <v>145</v>
      </c>
      <c r="G21" s="14">
        <v>107</v>
      </c>
      <c r="H21" s="14">
        <v>155</v>
      </c>
    </row>
    <row r="22" spans="1:8" x14ac:dyDescent="0.35">
      <c r="A22" s="3"/>
      <c r="C22" s="2"/>
      <c r="D22" s="2"/>
    </row>
    <row r="23" spans="1:8" x14ac:dyDescent="0.35">
      <c r="A23" s="6" t="s">
        <v>33</v>
      </c>
      <c r="B23" s="6" t="s">
        <v>11</v>
      </c>
      <c r="C23" s="15">
        <f t="shared" ref="C23:H23" si="2">C39+C58</f>
        <v>96725</v>
      </c>
      <c r="D23" s="15">
        <f t="shared" si="2"/>
        <v>84743</v>
      </c>
      <c r="E23" s="15">
        <f t="shared" si="2"/>
        <v>83480</v>
      </c>
      <c r="F23" s="15">
        <f t="shared" si="2"/>
        <v>82444</v>
      </c>
      <c r="G23" s="58">
        <f t="shared" si="2"/>
        <v>84265</v>
      </c>
      <c r="H23" s="58">
        <f t="shared" si="2"/>
        <v>86724</v>
      </c>
    </row>
    <row r="24" spans="1:8" x14ac:dyDescent="0.35">
      <c r="A24" t="s">
        <v>3</v>
      </c>
      <c r="B24" t="s">
        <v>34</v>
      </c>
      <c r="C24" s="2">
        <v>19831</v>
      </c>
      <c r="D24" s="2">
        <v>16224</v>
      </c>
      <c r="E24" s="2">
        <v>15740</v>
      </c>
      <c r="F24" s="2">
        <v>15369</v>
      </c>
      <c r="G24" s="2">
        <v>16222</v>
      </c>
      <c r="H24" s="2">
        <v>16218</v>
      </c>
    </row>
    <row r="25" spans="1:8" x14ac:dyDescent="0.35">
      <c r="B25" t="s">
        <v>35</v>
      </c>
      <c r="C25" s="2">
        <v>217</v>
      </c>
      <c r="D25" s="2">
        <v>206</v>
      </c>
      <c r="E25" s="2">
        <v>218</v>
      </c>
      <c r="F25" s="2">
        <v>205</v>
      </c>
      <c r="G25" s="2">
        <v>207</v>
      </c>
      <c r="H25" s="2">
        <v>322</v>
      </c>
    </row>
    <row r="26" spans="1:8" x14ac:dyDescent="0.35">
      <c r="B26" t="s">
        <v>36</v>
      </c>
      <c r="C26" s="2">
        <v>3021</v>
      </c>
      <c r="D26" s="2">
        <v>2978</v>
      </c>
      <c r="E26" s="2">
        <v>2936</v>
      </c>
      <c r="F26" s="2">
        <v>2153</v>
      </c>
      <c r="G26" s="2">
        <v>2649</v>
      </c>
      <c r="H26" s="2">
        <v>1881</v>
      </c>
    </row>
    <row r="27" spans="1:8" x14ac:dyDescent="0.35">
      <c r="B27" t="s">
        <v>37</v>
      </c>
      <c r="C27" s="2">
        <v>483</v>
      </c>
      <c r="D27" s="2">
        <v>409</v>
      </c>
      <c r="E27" s="2">
        <v>426</v>
      </c>
      <c r="F27" s="2">
        <v>182</v>
      </c>
      <c r="G27" s="2">
        <v>374</v>
      </c>
      <c r="H27" s="2">
        <v>297</v>
      </c>
    </row>
    <row r="28" spans="1:8" x14ac:dyDescent="0.35">
      <c r="B28" t="s">
        <v>38</v>
      </c>
      <c r="C28" s="2">
        <v>280</v>
      </c>
      <c r="D28" s="2">
        <v>227</v>
      </c>
      <c r="E28" s="2">
        <v>215</v>
      </c>
      <c r="F28" s="2">
        <v>195</v>
      </c>
      <c r="G28" s="2">
        <v>212</v>
      </c>
      <c r="H28" s="2">
        <v>320</v>
      </c>
    </row>
    <row r="29" spans="1:8" x14ac:dyDescent="0.35">
      <c r="B29" t="s">
        <v>39</v>
      </c>
      <c r="C29" s="2">
        <v>424</v>
      </c>
      <c r="D29" s="2">
        <v>358</v>
      </c>
      <c r="E29" s="2">
        <v>352</v>
      </c>
      <c r="F29" s="2">
        <v>457</v>
      </c>
      <c r="G29" s="2">
        <v>383</v>
      </c>
      <c r="H29" s="2">
        <v>528</v>
      </c>
    </row>
    <row r="30" spans="1:8" x14ac:dyDescent="0.35">
      <c r="B30" t="s">
        <v>40</v>
      </c>
      <c r="C30" s="2">
        <v>4153</v>
      </c>
      <c r="D30" s="2">
        <v>3483</v>
      </c>
      <c r="E30" s="2">
        <v>3585</v>
      </c>
      <c r="F30" s="2">
        <v>3507</v>
      </c>
      <c r="G30" s="2">
        <v>3619</v>
      </c>
      <c r="H30" s="2">
        <v>3871</v>
      </c>
    </row>
    <row r="31" spans="1:8" x14ac:dyDescent="0.35">
      <c r="B31" t="s">
        <v>41</v>
      </c>
      <c r="C31" s="2">
        <v>3113</v>
      </c>
      <c r="D31" s="2">
        <v>2537</v>
      </c>
      <c r="E31" s="2">
        <v>2401</v>
      </c>
      <c r="F31" s="2">
        <v>2249</v>
      </c>
      <c r="G31" s="2">
        <v>2229</v>
      </c>
      <c r="H31" s="2">
        <v>2265</v>
      </c>
    </row>
    <row r="32" spans="1:8" x14ac:dyDescent="0.35">
      <c r="B32" t="s">
        <v>42</v>
      </c>
      <c r="C32" s="2">
        <v>4162</v>
      </c>
      <c r="D32" s="2">
        <v>2962</v>
      </c>
      <c r="E32" s="2">
        <v>2922</v>
      </c>
      <c r="F32" s="2">
        <v>2827</v>
      </c>
      <c r="G32" s="2">
        <v>3227</v>
      </c>
      <c r="H32" s="2">
        <v>3483</v>
      </c>
    </row>
    <row r="33" spans="1:8" x14ac:dyDescent="0.35">
      <c r="B33" t="s">
        <v>43</v>
      </c>
      <c r="C33" s="2">
        <v>35</v>
      </c>
      <c r="D33" s="2">
        <v>77</v>
      </c>
      <c r="E33" s="2">
        <v>72</v>
      </c>
      <c r="F33" s="2">
        <v>85</v>
      </c>
      <c r="G33" s="2">
        <v>125</v>
      </c>
      <c r="H33" s="2">
        <v>199</v>
      </c>
    </row>
    <row r="34" spans="1:8" x14ac:dyDescent="0.35">
      <c r="B34" t="s">
        <v>44</v>
      </c>
      <c r="C34" s="2">
        <v>1023</v>
      </c>
      <c r="D34" s="2">
        <v>821</v>
      </c>
      <c r="E34" s="2">
        <v>790</v>
      </c>
      <c r="F34" s="2">
        <v>1074</v>
      </c>
      <c r="G34" s="2">
        <v>807</v>
      </c>
      <c r="H34" s="2">
        <v>1108</v>
      </c>
    </row>
    <row r="35" spans="1:8" x14ac:dyDescent="0.35">
      <c r="B35" t="s">
        <v>45</v>
      </c>
      <c r="C35" s="2">
        <v>16820</v>
      </c>
      <c r="D35" s="2">
        <v>15353</v>
      </c>
      <c r="E35" s="2">
        <v>14628</v>
      </c>
      <c r="F35" s="2">
        <v>14921</v>
      </c>
      <c r="G35" s="2">
        <v>14325</v>
      </c>
      <c r="H35" s="2">
        <v>13942</v>
      </c>
    </row>
    <row r="36" spans="1:8" x14ac:dyDescent="0.35">
      <c r="B36" t="s">
        <v>46</v>
      </c>
      <c r="C36" s="2">
        <v>1074</v>
      </c>
      <c r="D36" s="2">
        <v>1072</v>
      </c>
      <c r="E36" s="2">
        <v>1063</v>
      </c>
      <c r="F36" s="2">
        <v>1012</v>
      </c>
      <c r="G36" s="2">
        <v>983</v>
      </c>
      <c r="H36" s="2">
        <v>968</v>
      </c>
    </row>
    <row r="37" spans="1:8" x14ac:dyDescent="0.35">
      <c r="B37" t="s">
        <v>47</v>
      </c>
      <c r="C37" s="2">
        <v>3975</v>
      </c>
      <c r="D37" s="2">
        <v>3479</v>
      </c>
      <c r="E37" s="2">
        <v>3401</v>
      </c>
      <c r="F37" s="2">
        <v>3519</v>
      </c>
      <c r="G37" s="2">
        <v>2952</v>
      </c>
      <c r="H37" s="2">
        <v>3141</v>
      </c>
    </row>
    <row r="38" spans="1:8" x14ac:dyDescent="0.35">
      <c r="B38" t="s">
        <v>0</v>
      </c>
      <c r="C38" s="2">
        <v>72</v>
      </c>
      <c r="D38" s="2">
        <v>67</v>
      </c>
      <c r="E38" s="2">
        <v>70</v>
      </c>
      <c r="F38" s="2">
        <v>39</v>
      </c>
      <c r="G38" s="2">
        <v>61</v>
      </c>
      <c r="H38" s="2">
        <v>66</v>
      </c>
    </row>
    <row r="39" spans="1:8" ht="15" thickBot="1" x14ac:dyDescent="0.4">
      <c r="B39" s="16" t="s">
        <v>110</v>
      </c>
      <c r="C39" s="14">
        <f t="shared" ref="C39:H39" si="3">SUM(C24:C38)</f>
        <v>58683</v>
      </c>
      <c r="D39" s="14">
        <f t="shared" si="3"/>
        <v>50253</v>
      </c>
      <c r="E39" s="14">
        <f t="shared" si="3"/>
        <v>48819</v>
      </c>
      <c r="F39" s="69">
        <f t="shared" si="3"/>
        <v>47794</v>
      </c>
      <c r="G39" s="14">
        <f t="shared" si="3"/>
        <v>48375</v>
      </c>
      <c r="H39" s="14">
        <f t="shared" si="3"/>
        <v>48609</v>
      </c>
    </row>
    <row r="40" spans="1:8" x14ac:dyDescent="0.35">
      <c r="C40" s="2"/>
      <c r="D40" s="2"/>
    </row>
    <row r="41" spans="1:8" ht="15" thickBot="1" x14ac:dyDescent="0.4">
      <c r="B41" s="16" t="s">
        <v>48</v>
      </c>
      <c r="C41" s="14">
        <v>1754</v>
      </c>
      <c r="D41" s="14">
        <v>1419</v>
      </c>
      <c r="E41" s="14">
        <v>1337</v>
      </c>
      <c r="F41" s="14">
        <v>1250</v>
      </c>
      <c r="G41" s="14">
        <v>1123</v>
      </c>
      <c r="H41" s="14">
        <v>1123</v>
      </c>
    </row>
    <row r="42" spans="1:8" x14ac:dyDescent="0.35">
      <c r="C42" s="2"/>
      <c r="D42" s="2"/>
    </row>
    <row r="43" spans="1:8" x14ac:dyDescent="0.35">
      <c r="A43" t="s">
        <v>9</v>
      </c>
      <c r="B43" t="s">
        <v>34</v>
      </c>
      <c r="C43" s="2">
        <v>12228</v>
      </c>
      <c r="D43" s="2">
        <v>10668</v>
      </c>
      <c r="E43" s="2">
        <v>10535</v>
      </c>
      <c r="F43" s="2">
        <v>10483</v>
      </c>
      <c r="G43" s="2">
        <v>11233</v>
      </c>
      <c r="H43" s="2">
        <v>12058</v>
      </c>
    </row>
    <row r="44" spans="1:8" x14ac:dyDescent="0.35">
      <c r="B44" t="s">
        <v>35</v>
      </c>
      <c r="C44" s="2">
        <v>180</v>
      </c>
      <c r="D44" s="2">
        <v>193</v>
      </c>
      <c r="E44" s="2">
        <v>218</v>
      </c>
      <c r="F44" s="2">
        <v>209</v>
      </c>
      <c r="G44" s="2">
        <v>208</v>
      </c>
      <c r="H44" s="2">
        <v>268</v>
      </c>
    </row>
    <row r="45" spans="1:8" x14ac:dyDescent="0.35">
      <c r="B45" t="s">
        <v>36</v>
      </c>
      <c r="C45" s="2">
        <v>2536</v>
      </c>
      <c r="D45" s="2">
        <v>2562</v>
      </c>
      <c r="E45" s="2">
        <v>2609</v>
      </c>
      <c r="F45" s="2">
        <v>1864</v>
      </c>
      <c r="G45" s="2">
        <v>2429</v>
      </c>
      <c r="H45" s="2">
        <v>1821</v>
      </c>
    </row>
    <row r="46" spans="1:8" x14ac:dyDescent="0.35">
      <c r="B46" t="s">
        <v>37</v>
      </c>
      <c r="C46" s="2">
        <v>425</v>
      </c>
      <c r="D46" s="2">
        <v>412</v>
      </c>
      <c r="E46" s="2">
        <v>426</v>
      </c>
      <c r="F46" s="2">
        <v>202</v>
      </c>
      <c r="G46" s="2">
        <v>401</v>
      </c>
      <c r="H46" s="2">
        <v>320</v>
      </c>
    </row>
    <row r="47" spans="1:8" x14ac:dyDescent="0.35">
      <c r="B47" t="s">
        <v>38</v>
      </c>
      <c r="C47" s="2">
        <v>235</v>
      </c>
      <c r="D47" s="2">
        <v>221</v>
      </c>
      <c r="E47" s="2">
        <v>218</v>
      </c>
      <c r="F47" s="2">
        <v>208</v>
      </c>
      <c r="G47" s="2">
        <v>214</v>
      </c>
      <c r="H47" s="2">
        <v>271</v>
      </c>
    </row>
    <row r="48" spans="1:8" x14ac:dyDescent="0.35">
      <c r="B48" t="s">
        <v>39</v>
      </c>
      <c r="C48" s="2">
        <v>368</v>
      </c>
      <c r="D48" s="2">
        <v>299</v>
      </c>
      <c r="E48" s="2">
        <v>306</v>
      </c>
      <c r="F48" s="2">
        <v>402</v>
      </c>
      <c r="G48" s="2">
        <v>324</v>
      </c>
      <c r="H48" s="2">
        <v>449</v>
      </c>
    </row>
    <row r="49" spans="2:8" x14ac:dyDescent="0.35">
      <c r="B49" t="s">
        <v>40</v>
      </c>
      <c r="C49" s="2">
        <v>2598</v>
      </c>
      <c r="D49" s="2">
        <v>2491</v>
      </c>
      <c r="E49" s="2">
        <v>2700</v>
      </c>
      <c r="F49" s="2">
        <v>2676</v>
      </c>
      <c r="G49" s="2">
        <v>2907</v>
      </c>
      <c r="H49" s="2">
        <v>3102</v>
      </c>
    </row>
    <row r="50" spans="2:8" x14ac:dyDescent="0.35">
      <c r="B50" t="s">
        <v>41</v>
      </c>
      <c r="C50" s="2">
        <v>2200</v>
      </c>
      <c r="D50" s="2">
        <v>1906</v>
      </c>
      <c r="E50" s="2">
        <v>1847</v>
      </c>
      <c r="F50" s="2">
        <v>1723</v>
      </c>
      <c r="G50" s="2">
        <v>1768</v>
      </c>
      <c r="H50" s="2">
        <v>1769</v>
      </c>
    </row>
    <row r="51" spans="2:8" x14ac:dyDescent="0.35">
      <c r="B51" t="s">
        <v>42</v>
      </c>
      <c r="C51" s="2">
        <v>2801</v>
      </c>
      <c r="D51" s="2">
        <v>2135</v>
      </c>
      <c r="E51" s="2">
        <v>2213</v>
      </c>
      <c r="F51" s="2">
        <v>2189</v>
      </c>
      <c r="G51" s="2">
        <v>2566</v>
      </c>
      <c r="H51" s="2">
        <v>2783</v>
      </c>
    </row>
    <row r="52" spans="2:8" x14ac:dyDescent="0.35">
      <c r="B52" t="s">
        <v>43</v>
      </c>
      <c r="C52" s="2">
        <v>15</v>
      </c>
      <c r="D52" s="2">
        <v>34</v>
      </c>
      <c r="E52" s="2">
        <v>52</v>
      </c>
      <c r="F52" s="2">
        <v>73</v>
      </c>
      <c r="G52" s="2">
        <v>113</v>
      </c>
      <c r="H52" s="2">
        <v>161</v>
      </c>
    </row>
    <row r="53" spans="2:8" x14ac:dyDescent="0.35">
      <c r="B53" t="s">
        <v>44</v>
      </c>
      <c r="C53" s="2">
        <v>697</v>
      </c>
      <c r="D53" s="2">
        <v>578</v>
      </c>
      <c r="E53" s="2">
        <v>612</v>
      </c>
      <c r="F53" s="2">
        <v>861</v>
      </c>
      <c r="G53" s="2">
        <v>658</v>
      </c>
      <c r="H53" s="2">
        <v>948</v>
      </c>
    </row>
    <row r="54" spans="2:8" x14ac:dyDescent="0.35">
      <c r="B54" t="s">
        <v>45</v>
      </c>
      <c r="C54" s="2">
        <v>10231</v>
      </c>
      <c r="D54" s="2">
        <v>9668</v>
      </c>
      <c r="E54" s="2">
        <v>9591</v>
      </c>
      <c r="F54" s="2">
        <v>10260</v>
      </c>
      <c r="G54" s="2">
        <v>9938</v>
      </c>
      <c r="H54" s="2">
        <v>10579</v>
      </c>
    </row>
    <row r="55" spans="2:8" x14ac:dyDescent="0.35">
      <c r="B55" t="s">
        <v>46</v>
      </c>
      <c r="C55" s="2">
        <v>729</v>
      </c>
      <c r="D55" s="2">
        <v>786</v>
      </c>
      <c r="E55" s="2">
        <v>795</v>
      </c>
      <c r="F55" s="2">
        <v>761</v>
      </c>
      <c r="G55" s="2">
        <v>751</v>
      </c>
      <c r="H55" s="2">
        <v>813</v>
      </c>
    </row>
    <row r="56" spans="2:8" x14ac:dyDescent="0.35">
      <c r="B56" t="s">
        <v>47</v>
      </c>
      <c r="C56" s="2">
        <v>2757</v>
      </c>
      <c r="D56" s="2">
        <v>2491</v>
      </c>
      <c r="E56" s="2">
        <v>2487</v>
      </c>
      <c r="F56" s="2">
        <v>2714</v>
      </c>
      <c r="G56" s="2">
        <v>2334</v>
      </c>
      <c r="H56" s="2">
        <v>2718</v>
      </c>
    </row>
    <row r="57" spans="2:8" x14ac:dyDescent="0.35">
      <c r="B57" t="s">
        <v>0</v>
      </c>
      <c r="C57" s="2">
        <v>42</v>
      </c>
      <c r="D57" s="2">
        <v>46</v>
      </c>
      <c r="E57" s="2">
        <v>52</v>
      </c>
      <c r="F57" s="2">
        <v>25</v>
      </c>
      <c r="G57" s="2">
        <v>46</v>
      </c>
      <c r="H57" s="2">
        <v>55</v>
      </c>
    </row>
    <row r="58" spans="2:8" ht="15" thickBot="1" x14ac:dyDescent="0.4">
      <c r="B58" s="16" t="s">
        <v>110</v>
      </c>
      <c r="C58" s="14">
        <f t="shared" ref="C58:H58" si="4">SUM(C43:C57)</f>
        <v>38042</v>
      </c>
      <c r="D58" s="14">
        <f t="shared" si="4"/>
        <v>34490</v>
      </c>
      <c r="E58" s="14">
        <f t="shared" si="4"/>
        <v>34661</v>
      </c>
      <c r="F58" s="14">
        <f t="shared" si="4"/>
        <v>34650</v>
      </c>
      <c r="G58" s="14">
        <f t="shared" si="4"/>
        <v>35890</v>
      </c>
      <c r="H58" s="14">
        <f t="shared" si="4"/>
        <v>38115</v>
      </c>
    </row>
    <row r="59" spans="2:8" x14ac:dyDescent="0.35">
      <c r="C59" s="2"/>
      <c r="D59" s="2"/>
    </row>
    <row r="60" spans="2:8" ht="15" thickBot="1" x14ac:dyDescent="0.4">
      <c r="B60" s="16" t="s">
        <v>48</v>
      </c>
      <c r="C60" s="14">
        <v>936</v>
      </c>
      <c r="D60" s="14">
        <v>786</v>
      </c>
      <c r="E60" s="14">
        <v>742</v>
      </c>
      <c r="F60" s="14">
        <v>698</v>
      </c>
      <c r="G60" s="14">
        <v>662</v>
      </c>
      <c r="H60" s="14">
        <v>682</v>
      </c>
    </row>
  </sheetData>
  <sheetProtection algorithmName="SHA-512" hashValue="X+Ljl06eEwd/G5jLhuIKE+9BlKFX3DpnjoCMj8LQ4LnqZpsEUGUitqIfejJyUVPRoSHcJf1/saWmcqJTvh/oQg==" saltValue="2jaQ8+vATUGTE03tEj7c8g==" spinCount="100000" sheet="1" objects="1" scenarios="1"/>
  <mergeCells count="1">
    <mergeCell ref="A1:D1"/>
  </mergeCells>
  <pageMargins left="0.7" right="0.7" top="0.75" bottom="0.75" header="0.3" footer="0.3"/>
  <pageSetup paperSize="9" scale="70" orientation="portrait" r:id="rId1"/>
  <headerFooter>
    <oddFooter>&amp;C_x000D_&amp;1#&amp;"Calibri"&amp;10&amp;KFF0000 Public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64"/>
  <sheetViews>
    <sheetView zoomScaleNormal="100" workbookViewId="0">
      <selection activeCell="L7" sqref="L7"/>
    </sheetView>
  </sheetViews>
  <sheetFormatPr defaultRowHeight="14.5" x14ac:dyDescent="0.35"/>
  <cols>
    <col min="1" max="1" width="42.7265625" customWidth="1"/>
    <col min="2" max="2" width="14.7265625" bestFit="1" customWidth="1"/>
    <col min="3" max="4" width="8.7265625" bestFit="1" customWidth="1"/>
    <col min="5" max="5" width="8.08984375" bestFit="1" customWidth="1"/>
    <col min="6" max="6" width="10.54296875" bestFit="1" customWidth="1"/>
    <col min="7" max="8" width="10.81640625" style="2" bestFit="1" customWidth="1"/>
  </cols>
  <sheetData>
    <row r="1" spans="1:8" ht="15.5" x14ac:dyDescent="0.35">
      <c r="A1" s="154" t="s">
        <v>2</v>
      </c>
      <c r="B1" s="154"/>
      <c r="C1" s="154"/>
      <c r="D1" s="154"/>
    </row>
    <row r="2" spans="1:8" x14ac:dyDescent="0.35">
      <c r="C2" s="1">
        <v>2018</v>
      </c>
      <c r="D2" s="1">
        <v>2019</v>
      </c>
      <c r="E2" s="1">
        <v>2020</v>
      </c>
      <c r="F2" s="57">
        <v>2021</v>
      </c>
      <c r="G2" s="1">
        <v>2022</v>
      </c>
      <c r="H2" s="1">
        <v>2023</v>
      </c>
    </row>
    <row r="3" spans="1:8" x14ac:dyDescent="0.35">
      <c r="A3" s="5" t="s">
        <v>336</v>
      </c>
      <c r="B3" s="4"/>
      <c r="C3" s="4"/>
      <c r="D3" s="4"/>
      <c r="E3" s="4"/>
      <c r="F3" s="4"/>
      <c r="G3" s="112"/>
      <c r="H3" s="112"/>
    </row>
    <row r="4" spans="1:8" x14ac:dyDescent="0.35">
      <c r="A4" s="6" t="s">
        <v>31</v>
      </c>
      <c r="B4" s="6" t="s">
        <v>11</v>
      </c>
      <c r="C4" s="15">
        <f>SUM(C10,C18,C22,C24)</f>
        <v>23408</v>
      </c>
      <c r="D4" s="15">
        <f>SUM(D10,D18,D22,D24)</f>
        <v>32883</v>
      </c>
      <c r="E4" s="15">
        <f>SUM(E10,E18,E22,E24)</f>
        <v>35257</v>
      </c>
      <c r="F4" s="15">
        <f>F10+F11+F18+F19+F22+F24</f>
        <v>54064.899999999994</v>
      </c>
      <c r="G4" s="58">
        <f>G10+G11+G18+G19+G22+G24</f>
        <v>45708</v>
      </c>
      <c r="H4" s="58">
        <f>H10+H11+H18+H19+H22+H24</f>
        <v>44399</v>
      </c>
    </row>
    <row r="5" spans="1:8" x14ac:dyDescent="0.35">
      <c r="A5" s="3" t="s">
        <v>3</v>
      </c>
      <c r="B5" t="s">
        <v>14</v>
      </c>
      <c r="C5" s="2">
        <v>374</v>
      </c>
      <c r="D5" s="2">
        <v>383</v>
      </c>
      <c r="E5" s="2">
        <v>199</v>
      </c>
      <c r="F5" s="2">
        <v>213.15766405484814</v>
      </c>
      <c r="G5" s="2">
        <v>229</v>
      </c>
      <c r="H5" s="2">
        <v>5</v>
      </c>
    </row>
    <row r="6" spans="1:8" x14ac:dyDescent="0.35">
      <c r="A6" s="3"/>
      <c r="B6" t="s">
        <v>15</v>
      </c>
      <c r="C6" s="2">
        <v>65</v>
      </c>
      <c r="D6" s="2">
        <v>51</v>
      </c>
      <c r="E6" s="2">
        <v>217</v>
      </c>
      <c r="F6" s="2">
        <v>447.7609206660137</v>
      </c>
      <c r="G6" s="2">
        <v>1259</v>
      </c>
      <c r="H6" s="2">
        <v>1286</v>
      </c>
    </row>
    <row r="7" spans="1:8" x14ac:dyDescent="0.35">
      <c r="A7" s="3"/>
      <c r="B7" t="s">
        <v>16</v>
      </c>
      <c r="C7" s="2">
        <v>1999</v>
      </c>
      <c r="D7" s="2">
        <v>1583</v>
      </c>
      <c r="E7" s="2">
        <v>2759</v>
      </c>
      <c r="F7" s="2">
        <v>3108.3029260528888</v>
      </c>
      <c r="G7" s="2">
        <v>3857</v>
      </c>
      <c r="H7" s="2">
        <v>3750</v>
      </c>
    </row>
    <row r="8" spans="1:8" x14ac:dyDescent="0.35">
      <c r="A8" s="3"/>
      <c r="B8" t="s">
        <v>17</v>
      </c>
      <c r="C8" s="2">
        <v>7962</v>
      </c>
      <c r="D8" s="2">
        <v>8617</v>
      </c>
      <c r="E8" s="2">
        <v>9675</v>
      </c>
      <c r="F8" s="2">
        <v>9561.6645200783532</v>
      </c>
      <c r="G8" s="2">
        <v>9014</v>
      </c>
      <c r="H8" s="2">
        <v>10763</v>
      </c>
    </row>
    <row r="9" spans="1:8" x14ac:dyDescent="0.35">
      <c r="A9" s="3"/>
      <c r="B9" t="s">
        <v>18</v>
      </c>
      <c r="C9" s="2">
        <v>3321</v>
      </c>
      <c r="D9" s="2">
        <v>3889</v>
      </c>
      <c r="E9" s="2">
        <v>4013</v>
      </c>
      <c r="F9" s="2">
        <v>3935.0739226248775</v>
      </c>
      <c r="G9" s="2">
        <v>3105</v>
      </c>
      <c r="H9" s="2">
        <v>3595</v>
      </c>
    </row>
    <row r="10" spans="1:8" ht="15" thickBot="1" x14ac:dyDescent="0.4">
      <c r="A10" s="3"/>
      <c r="B10" s="16" t="s">
        <v>110</v>
      </c>
      <c r="C10" s="14">
        <f t="shared" ref="C10:H10" si="0">SUM(C5:C9)</f>
        <v>13721</v>
      </c>
      <c r="D10" s="14">
        <f t="shared" si="0"/>
        <v>14523</v>
      </c>
      <c r="E10" s="14">
        <f t="shared" si="0"/>
        <v>16863</v>
      </c>
      <c r="F10" s="69">
        <f t="shared" si="0"/>
        <v>17265.95995347698</v>
      </c>
      <c r="G10" s="14">
        <f t="shared" si="0"/>
        <v>17464</v>
      </c>
      <c r="H10" s="14">
        <f t="shared" si="0"/>
        <v>19399</v>
      </c>
    </row>
    <row r="11" spans="1:8" x14ac:dyDescent="0.35">
      <c r="A11" s="60" t="s">
        <v>366</v>
      </c>
      <c r="C11" s="86">
        <v>9887</v>
      </c>
      <c r="D11" s="86">
        <v>5670</v>
      </c>
      <c r="E11" s="86">
        <v>5055</v>
      </c>
      <c r="F11" s="86">
        <v>5491</v>
      </c>
      <c r="G11" s="86">
        <v>7825</v>
      </c>
      <c r="H11" s="86">
        <v>9103</v>
      </c>
    </row>
    <row r="12" spans="1:8" x14ac:dyDescent="0.35">
      <c r="A12" s="60"/>
      <c r="C12" s="2"/>
      <c r="D12" s="2"/>
      <c r="E12" s="2"/>
      <c r="F12" s="86"/>
    </row>
    <row r="13" spans="1:8" ht="13.5" customHeight="1" x14ac:dyDescent="0.35">
      <c r="A13" s="3" t="s">
        <v>9</v>
      </c>
      <c r="B13" t="s">
        <v>14</v>
      </c>
      <c r="C13" s="2">
        <v>100</v>
      </c>
      <c r="D13" s="2">
        <v>68</v>
      </c>
      <c r="E13" s="2">
        <v>123</v>
      </c>
      <c r="F13" s="2">
        <v>135.07185357492654</v>
      </c>
      <c r="G13" s="2">
        <v>147</v>
      </c>
      <c r="H13" s="2">
        <v>2</v>
      </c>
    </row>
    <row r="14" spans="1:8" x14ac:dyDescent="0.35">
      <c r="A14" s="3"/>
      <c r="B14" t="s">
        <v>15</v>
      </c>
      <c r="C14" s="2">
        <v>43</v>
      </c>
      <c r="D14" s="2">
        <v>23</v>
      </c>
      <c r="E14" s="2">
        <v>142</v>
      </c>
      <c r="F14" s="2">
        <v>192.27371449559254</v>
      </c>
      <c r="G14" s="2">
        <v>371</v>
      </c>
      <c r="H14" s="2">
        <v>281</v>
      </c>
    </row>
    <row r="15" spans="1:8" x14ac:dyDescent="0.35">
      <c r="A15" s="3"/>
      <c r="B15" t="s">
        <v>16</v>
      </c>
      <c r="C15" s="2">
        <v>611</v>
      </c>
      <c r="D15" s="2">
        <v>501</v>
      </c>
      <c r="E15" s="2">
        <v>1504</v>
      </c>
      <c r="F15" s="2">
        <v>1711.4355166503428</v>
      </c>
      <c r="G15" s="2">
        <v>2280</v>
      </c>
      <c r="H15" s="2">
        <v>1292</v>
      </c>
    </row>
    <row r="16" spans="1:8" x14ac:dyDescent="0.35">
      <c r="A16" s="3"/>
      <c r="B16" t="s">
        <v>17</v>
      </c>
      <c r="C16" s="2">
        <v>1767</v>
      </c>
      <c r="D16" s="2">
        <v>1902</v>
      </c>
      <c r="E16" s="2">
        <v>3174</v>
      </c>
      <c r="F16" s="2">
        <v>3368.1429358472087</v>
      </c>
      <c r="G16" s="2">
        <v>3816</v>
      </c>
      <c r="H16" s="2">
        <v>3134</v>
      </c>
    </row>
    <row r="17" spans="1:8" x14ac:dyDescent="0.35">
      <c r="A17" s="3"/>
      <c r="B17" t="s">
        <v>18</v>
      </c>
      <c r="C17" s="2">
        <v>756</v>
      </c>
      <c r="D17" s="2">
        <v>857</v>
      </c>
      <c r="E17" s="2">
        <v>1146</v>
      </c>
      <c r="F17" s="2">
        <v>1162.0160259549461</v>
      </c>
      <c r="G17" s="2">
        <v>1073</v>
      </c>
      <c r="H17" s="2">
        <v>997</v>
      </c>
    </row>
    <row r="18" spans="1:8" ht="15" thickBot="1" x14ac:dyDescent="0.4">
      <c r="A18" s="3"/>
      <c r="B18" s="16" t="s">
        <v>110</v>
      </c>
      <c r="C18" s="14">
        <f t="shared" ref="C18:H18" si="1">SUM(C13:C17)</f>
        <v>3277</v>
      </c>
      <c r="D18" s="14">
        <f t="shared" si="1"/>
        <v>3351</v>
      </c>
      <c r="E18" s="14">
        <f t="shared" si="1"/>
        <v>6089</v>
      </c>
      <c r="F18" s="69">
        <f t="shared" si="1"/>
        <v>6568.9400465230174</v>
      </c>
      <c r="G18" s="14">
        <f t="shared" si="1"/>
        <v>7687</v>
      </c>
      <c r="H18" s="14">
        <f t="shared" si="1"/>
        <v>5706</v>
      </c>
    </row>
    <row r="19" spans="1:8" x14ac:dyDescent="0.35">
      <c r="A19" s="60" t="s">
        <v>366</v>
      </c>
      <c r="C19" s="86">
        <v>3030</v>
      </c>
      <c r="D19" s="86">
        <v>1610</v>
      </c>
      <c r="E19" s="86">
        <v>1495</v>
      </c>
      <c r="F19" s="86">
        <v>2037</v>
      </c>
      <c r="G19" s="86">
        <v>2023</v>
      </c>
      <c r="H19" s="86">
        <f>293+2653</f>
        <v>2946</v>
      </c>
    </row>
    <row r="20" spans="1:8" x14ac:dyDescent="0.35">
      <c r="A20" s="60"/>
      <c r="C20" s="2"/>
      <c r="D20" s="2"/>
      <c r="E20" s="2"/>
      <c r="F20" s="86"/>
    </row>
    <row r="21" spans="1:8" ht="15" thickBot="1" x14ac:dyDescent="0.4">
      <c r="A21" s="103" t="s">
        <v>370</v>
      </c>
      <c r="B21" s="104"/>
      <c r="C21" s="105">
        <v>21902</v>
      </c>
      <c r="D21" s="105">
        <v>13054</v>
      </c>
      <c r="E21" s="105">
        <v>0</v>
      </c>
      <c r="F21" s="106">
        <v>0</v>
      </c>
      <c r="G21" s="106">
        <v>0</v>
      </c>
      <c r="H21" s="106">
        <v>0</v>
      </c>
    </row>
    <row r="22" spans="1:8" ht="15" thickBot="1" x14ac:dyDescent="0.4">
      <c r="A22" s="3" t="s">
        <v>32</v>
      </c>
      <c r="B22" s="16" t="s">
        <v>11</v>
      </c>
      <c r="C22" s="14">
        <v>5032</v>
      </c>
      <c r="D22" s="14">
        <v>13245</v>
      </c>
      <c r="E22" s="14">
        <v>8075</v>
      </c>
      <c r="F22" s="68">
        <v>20980</v>
      </c>
      <c r="G22" s="68">
        <v>10030</v>
      </c>
      <c r="H22" s="68">
        <v>6766</v>
      </c>
    </row>
    <row r="23" spans="1:8" x14ac:dyDescent="0.35">
      <c r="A23" s="3"/>
      <c r="C23" s="2"/>
      <c r="D23" s="2"/>
    </row>
    <row r="24" spans="1:8" ht="15" thickBot="1" x14ac:dyDescent="0.4">
      <c r="A24" s="3" t="s">
        <v>12</v>
      </c>
      <c r="B24" s="16" t="s">
        <v>11</v>
      </c>
      <c r="C24" s="14">
        <v>1378</v>
      </c>
      <c r="D24" s="14">
        <v>1764</v>
      </c>
      <c r="E24" s="14">
        <v>4230</v>
      </c>
      <c r="F24" s="14">
        <v>1722</v>
      </c>
      <c r="G24" s="14">
        <v>679</v>
      </c>
      <c r="H24" s="14">
        <v>479</v>
      </c>
    </row>
    <row r="25" spans="1:8" ht="26.15" customHeight="1" x14ac:dyDescent="0.35">
      <c r="A25" s="156" t="s">
        <v>343</v>
      </c>
      <c r="B25" s="156"/>
      <c r="C25" s="156"/>
      <c r="D25" s="156"/>
      <c r="E25" s="156"/>
      <c r="F25" s="156"/>
      <c r="G25" s="156"/>
      <c r="H25"/>
    </row>
    <row r="26" spans="1:8" x14ac:dyDescent="0.35">
      <c r="A26" s="3"/>
      <c r="C26" s="2"/>
      <c r="D26" s="2"/>
    </row>
    <row r="27" spans="1:8" x14ac:dyDescent="0.35">
      <c r="A27" s="6" t="s">
        <v>33</v>
      </c>
      <c r="B27" s="6" t="s">
        <v>11</v>
      </c>
      <c r="C27" s="15">
        <f>C43+C62+C64</f>
        <v>24640</v>
      </c>
      <c r="D27" s="15">
        <f>D43+D62+D45+D64</f>
        <v>24725</v>
      </c>
      <c r="E27" s="15">
        <f>E43+E62+E45+E64</f>
        <v>30096</v>
      </c>
      <c r="F27" s="15">
        <f>F43+F62+F45+F64</f>
        <v>28795.899999999998</v>
      </c>
      <c r="G27" s="58">
        <f>G43+G62+G45+G64</f>
        <v>30980</v>
      </c>
      <c r="H27" s="58">
        <f>H43+H62+H45+H64</f>
        <v>34073</v>
      </c>
    </row>
    <row r="28" spans="1:8" x14ac:dyDescent="0.35">
      <c r="A28" t="s">
        <v>3</v>
      </c>
      <c r="B28" t="s">
        <v>34</v>
      </c>
      <c r="C28" s="2">
        <v>5628</v>
      </c>
      <c r="D28" s="2">
        <v>5632</v>
      </c>
      <c r="E28" s="2">
        <v>8586</v>
      </c>
      <c r="F28" s="2">
        <v>7938.8961067580804</v>
      </c>
      <c r="G28" s="2">
        <v>8856</v>
      </c>
      <c r="H28" s="2">
        <v>10419</v>
      </c>
    </row>
    <row r="29" spans="1:8" x14ac:dyDescent="0.35">
      <c r="B29" t="s">
        <v>35</v>
      </c>
      <c r="C29" s="2">
        <v>118</v>
      </c>
      <c r="D29" s="2">
        <v>72</v>
      </c>
      <c r="E29" s="2">
        <v>108</v>
      </c>
      <c r="F29" s="2">
        <v>101.99534769833497</v>
      </c>
      <c r="G29" s="2">
        <v>79</v>
      </c>
      <c r="H29" s="2">
        <v>74</v>
      </c>
    </row>
    <row r="30" spans="1:8" x14ac:dyDescent="0.35">
      <c r="B30" t="s">
        <v>36</v>
      </c>
      <c r="C30" s="2">
        <v>644</v>
      </c>
      <c r="D30" s="2">
        <v>601</v>
      </c>
      <c r="E30" s="2">
        <v>569</v>
      </c>
      <c r="F30" s="2">
        <v>355.58697355533786</v>
      </c>
      <c r="G30" s="2">
        <v>522</v>
      </c>
      <c r="H30" s="2">
        <v>449</v>
      </c>
    </row>
    <row r="31" spans="1:8" x14ac:dyDescent="0.35">
      <c r="B31" t="s">
        <v>37</v>
      </c>
      <c r="C31" s="2">
        <v>20</v>
      </c>
      <c r="D31" s="2">
        <v>18</v>
      </c>
      <c r="E31" s="2">
        <v>14</v>
      </c>
      <c r="F31" s="2">
        <v>8.4988369245837418</v>
      </c>
      <c r="G31" s="2">
        <v>23</v>
      </c>
      <c r="H31" s="2">
        <v>21</v>
      </c>
    </row>
    <row r="32" spans="1:8" x14ac:dyDescent="0.35">
      <c r="B32" t="s">
        <v>38</v>
      </c>
      <c r="C32" s="2">
        <v>2</v>
      </c>
      <c r="D32" s="2">
        <v>2</v>
      </c>
      <c r="E32" s="2">
        <v>9</v>
      </c>
      <c r="F32" s="2">
        <v>8.6983716944172365</v>
      </c>
      <c r="G32" s="2">
        <v>10</v>
      </c>
      <c r="H32" s="2">
        <v>13</v>
      </c>
    </row>
    <row r="33" spans="1:8" x14ac:dyDescent="0.35">
      <c r="B33" t="s">
        <v>39</v>
      </c>
      <c r="C33" s="2">
        <v>30</v>
      </c>
      <c r="D33" s="2">
        <v>28</v>
      </c>
      <c r="E33" s="2">
        <v>29</v>
      </c>
      <c r="F33" s="2">
        <v>29.299302154750244</v>
      </c>
      <c r="G33" s="2">
        <v>28</v>
      </c>
      <c r="H33" s="2">
        <v>29</v>
      </c>
    </row>
    <row r="34" spans="1:8" x14ac:dyDescent="0.35">
      <c r="B34" t="s">
        <v>40</v>
      </c>
      <c r="C34" s="2">
        <v>922</v>
      </c>
      <c r="D34" s="2">
        <v>972</v>
      </c>
      <c r="E34" s="2">
        <v>1042</v>
      </c>
      <c r="F34" s="2">
        <v>1283.0346351616063</v>
      </c>
      <c r="G34" s="2">
        <v>1120</v>
      </c>
      <c r="H34" s="2">
        <v>943</v>
      </c>
    </row>
    <row r="35" spans="1:8" x14ac:dyDescent="0.35">
      <c r="B35" t="s">
        <v>41</v>
      </c>
      <c r="C35" s="2">
        <v>534</v>
      </c>
      <c r="D35" s="2">
        <v>527</v>
      </c>
      <c r="E35" s="2">
        <v>481</v>
      </c>
      <c r="F35" s="2">
        <v>393.39209108716943</v>
      </c>
      <c r="G35" s="2">
        <v>510</v>
      </c>
      <c r="H35" s="2">
        <v>389</v>
      </c>
    </row>
    <row r="36" spans="1:8" x14ac:dyDescent="0.35">
      <c r="B36" t="s">
        <v>42</v>
      </c>
      <c r="C36" s="2">
        <v>5054</v>
      </c>
      <c r="D36" s="2">
        <v>5014</v>
      </c>
      <c r="E36" s="2">
        <v>3738</v>
      </c>
      <c r="F36" s="2">
        <v>3386.7748775710088</v>
      </c>
      <c r="G36" s="2">
        <v>2419</v>
      </c>
      <c r="H36" s="2">
        <v>2427</v>
      </c>
    </row>
    <row r="37" spans="1:8" x14ac:dyDescent="0.35">
      <c r="B37" t="s">
        <v>43</v>
      </c>
      <c r="C37" s="2">
        <v>182</v>
      </c>
      <c r="D37" s="2">
        <v>281</v>
      </c>
      <c r="E37" s="2">
        <v>246</v>
      </c>
      <c r="F37" s="2">
        <v>188.09744123408422</v>
      </c>
      <c r="G37" s="2">
        <v>195</v>
      </c>
      <c r="H37" s="2">
        <v>216</v>
      </c>
    </row>
    <row r="38" spans="1:8" x14ac:dyDescent="0.35">
      <c r="B38" t="s">
        <v>44</v>
      </c>
      <c r="C38" s="2">
        <v>243</v>
      </c>
      <c r="D38" s="2">
        <v>237</v>
      </c>
      <c r="E38" s="2">
        <v>362</v>
      </c>
      <c r="F38" s="2">
        <v>373.15301175318314</v>
      </c>
      <c r="G38" s="2">
        <v>503</v>
      </c>
      <c r="H38" s="2">
        <v>378</v>
      </c>
    </row>
    <row r="39" spans="1:8" x14ac:dyDescent="0.35">
      <c r="B39" t="s">
        <v>45</v>
      </c>
      <c r="C39" s="2">
        <v>5179</v>
      </c>
      <c r="D39" s="2">
        <v>5326</v>
      </c>
      <c r="E39" s="2">
        <v>6195</v>
      </c>
      <c r="F39" s="2">
        <v>5794.8415646425074</v>
      </c>
      <c r="G39" s="2">
        <v>6939</v>
      </c>
      <c r="H39" s="2">
        <v>9713</v>
      </c>
    </row>
    <row r="40" spans="1:8" x14ac:dyDescent="0.35">
      <c r="B40" t="s">
        <v>46</v>
      </c>
      <c r="C40" s="2">
        <v>377</v>
      </c>
      <c r="D40" s="2">
        <v>263</v>
      </c>
      <c r="E40" s="2">
        <v>198</v>
      </c>
      <c r="F40" s="2">
        <v>245.39906953966698</v>
      </c>
      <c r="G40" s="2">
        <v>258</v>
      </c>
      <c r="H40" s="2">
        <v>243</v>
      </c>
    </row>
    <row r="41" spans="1:8" x14ac:dyDescent="0.35">
      <c r="B41" t="s">
        <v>47</v>
      </c>
      <c r="C41" s="2">
        <v>738</v>
      </c>
      <c r="D41" s="2">
        <v>780</v>
      </c>
      <c r="E41" s="2">
        <v>645</v>
      </c>
      <c r="F41" s="2">
        <v>781.19255631733597</v>
      </c>
      <c r="G41" s="2">
        <v>859</v>
      </c>
      <c r="H41" s="2">
        <v>1151</v>
      </c>
    </row>
    <row r="42" spans="1:8" x14ac:dyDescent="0.35">
      <c r="B42" t="s">
        <v>0</v>
      </c>
      <c r="C42" s="2">
        <v>0</v>
      </c>
      <c r="D42" s="2">
        <v>0</v>
      </c>
      <c r="E42" s="2">
        <v>71</v>
      </c>
      <c r="F42" s="2">
        <v>2.0997673849167482</v>
      </c>
      <c r="G42" s="2">
        <v>1</v>
      </c>
      <c r="H42" s="2">
        <v>8</v>
      </c>
    </row>
    <row r="43" spans="1:8" ht="15" thickBot="1" x14ac:dyDescent="0.4">
      <c r="B43" s="16" t="s">
        <v>110</v>
      </c>
      <c r="C43" s="14">
        <f t="shared" ref="C43:H43" si="2">SUM(C28:C42)</f>
        <v>19671</v>
      </c>
      <c r="D43" s="14">
        <f t="shared" si="2"/>
        <v>19753</v>
      </c>
      <c r="E43" s="14">
        <f t="shared" si="2"/>
        <v>22293</v>
      </c>
      <c r="F43" s="69">
        <f t="shared" si="2"/>
        <v>20890.95995347698</v>
      </c>
      <c r="G43" s="14">
        <f t="shared" si="2"/>
        <v>22322</v>
      </c>
      <c r="H43" s="14">
        <f t="shared" si="2"/>
        <v>26473</v>
      </c>
    </row>
    <row r="44" spans="1:8" x14ac:dyDescent="0.35">
      <c r="C44" s="2"/>
      <c r="D44" s="2"/>
    </row>
    <row r="45" spans="1:8" ht="15" thickBot="1" x14ac:dyDescent="0.4">
      <c r="B45" s="16" t="s">
        <v>48</v>
      </c>
      <c r="C45" s="14">
        <v>0</v>
      </c>
      <c r="D45" s="14">
        <v>77</v>
      </c>
      <c r="E45" s="14">
        <v>80</v>
      </c>
      <c r="F45" s="16">
        <v>154</v>
      </c>
      <c r="G45" s="14">
        <v>122</v>
      </c>
      <c r="H45" s="14">
        <v>15</v>
      </c>
    </row>
    <row r="46" spans="1:8" x14ac:dyDescent="0.35">
      <c r="C46" s="2"/>
      <c r="D46" s="2"/>
      <c r="F46" s="2"/>
    </row>
    <row r="47" spans="1:8" x14ac:dyDescent="0.35">
      <c r="A47" t="s">
        <v>9</v>
      </c>
      <c r="B47" t="s">
        <v>34</v>
      </c>
      <c r="C47" s="2">
        <v>1397</v>
      </c>
      <c r="D47" s="2">
        <v>1373</v>
      </c>
      <c r="E47" s="2">
        <v>3455</v>
      </c>
      <c r="F47" s="2">
        <v>3449.2191846229189</v>
      </c>
      <c r="G47" s="2">
        <v>4199</v>
      </c>
      <c r="H47" s="2">
        <v>2488</v>
      </c>
    </row>
    <row r="48" spans="1:8" x14ac:dyDescent="0.35">
      <c r="B48" t="s">
        <v>35</v>
      </c>
      <c r="C48" s="2">
        <v>8</v>
      </c>
      <c r="D48" s="2">
        <v>7</v>
      </c>
      <c r="E48" s="2">
        <v>19</v>
      </c>
      <c r="F48" s="2">
        <v>23.396743388834473</v>
      </c>
      <c r="G48" s="2">
        <v>28</v>
      </c>
      <c r="H48" s="2">
        <v>14</v>
      </c>
    </row>
    <row r="49" spans="2:8" x14ac:dyDescent="0.35">
      <c r="B49" t="s">
        <v>36</v>
      </c>
      <c r="C49" s="2">
        <v>169</v>
      </c>
      <c r="D49" s="2">
        <v>141</v>
      </c>
      <c r="E49" s="2">
        <v>168</v>
      </c>
      <c r="F49" s="2">
        <v>142.69139324191968</v>
      </c>
      <c r="G49" s="2">
        <v>143</v>
      </c>
      <c r="H49" s="2">
        <v>108</v>
      </c>
    </row>
    <row r="50" spans="2:8" x14ac:dyDescent="0.35">
      <c r="B50" t="s">
        <v>37</v>
      </c>
      <c r="C50" s="2">
        <v>9</v>
      </c>
      <c r="D50" s="2">
        <v>8</v>
      </c>
      <c r="E50" s="2">
        <v>9</v>
      </c>
      <c r="F50" s="2">
        <v>4.2993021547502446</v>
      </c>
      <c r="G50" s="2">
        <v>6</v>
      </c>
      <c r="H50" s="2">
        <v>5</v>
      </c>
    </row>
    <row r="51" spans="2:8" x14ac:dyDescent="0.35">
      <c r="B51" t="s">
        <v>38</v>
      </c>
      <c r="C51" s="2">
        <v>1</v>
      </c>
      <c r="D51" s="2">
        <v>1</v>
      </c>
      <c r="E51" s="2">
        <v>5</v>
      </c>
      <c r="F51" s="2">
        <v>4.3990695396669928</v>
      </c>
      <c r="G51" s="2">
        <v>4</v>
      </c>
      <c r="H51" s="2">
        <v>6</v>
      </c>
    </row>
    <row r="52" spans="2:8" x14ac:dyDescent="0.35">
      <c r="B52" t="s">
        <v>39</v>
      </c>
      <c r="C52" s="2">
        <v>10</v>
      </c>
      <c r="D52" s="2">
        <v>9</v>
      </c>
      <c r="E52" s="2">
        <v>9</v>
      </c>
      <c r="F52" s="2">
        <v>10.199534769833496</v>
      </c>
      <c r="G52" s="2">
        <v>8</v>
      </c>
      <c r="H52" s="2">
        <v>11</v>
      </c>
    </row>
    <row r="53" spans="2:8" x14ac:dyDescent="0.35">
      <c r="B53" t="s">
        <v>40</v>
      </c>
      <c r="C53" s="2">
        <v>186</v>
      </c>
      <c r="D53" s="2">
        <v>179</v>
      </c>
      <c r="E53" s="2">
        <v>312</v>
      </c>
      <c r="F53" s="2">
        <v>408.1623163565132</v>
      </c>
      <c r="G53" s="2">
        <v>325</v>
      </c>
      <c r="H53" s="2">
        <v>237</v>
      </c>
    </row>
    <row r="54" spans="2:8" x14ac:dyDescent="0.35">
      <c r="B54" t="s">
        <v>41</v>
      </c>
      <c r="C54" s="2">
        <v>116</v>
      </c>
      <c r="D54" s="2">
        <v>109</v>
      </c>
      <c r="E54" s="2">
        <v>121</v>
      </c>
      <c r="F54" s="2">
        <v>119.2946498530852</v>
      </c>
      <c r="G54" s="2">
        <v>111</v>
      </c>
      <c r="H54" s="2">
        <v>101</v>
      </c>
    </row>
    <row r="55" spans="2:8" x14ac:dyDescent="0.35">
      <c r="B55" t="s">
        <v>42</v>
      </c>
      <c r="C55" s="2">
        <v>1056</v>
      </c>
      <c r="D55" s="2">
        <v>1060</v>
      </c>
      <c r="E55" s="2">
        <v>774</v>
      </c>
      <c r="F55" s="2">
        <v>774.18325171400591</v>
      </c>
      <c r="G55" s="2">
        <v>592</v>
      </c>
      <c r="H55" s="2">
        <v>764</v>
      </c>
    </row>
    <row r="56" spans="2:8" x14ac:dyDescent="0.35">
      <c r="B56" t="s">
        <v>43</v>
      </c>
      <c r="C56" s="2">
        <v>33</v>
      </c>
      <c r="D56" s="2">
        <v>79</v>
      </c>
      <c r="E56" s="2">
        <v>76</v>
      </c>
      <c r="F56" s="2">
        <v>38.798139079333986</v>
      </c>
      <c r="G56" s="2">
        <v>56</v>
      </c>
      <c r="H56" s="2">
        <v>51</v>
      </c>
    </row>
    <row r="57" spans="2:8" x14ac:dyDescent="0.35">
      <c r="B57" t="s">
        <v>44</v>
      </c>
      <c r="C57" s="2">
        <v>70</v>
      </c>
      <c r="D57" s="2">
        <v>58</v>
      </c>
      <c r="E57" s="2">
        <v>173</v>
      </c>
      <c r="F57" s="2">
        <v>207.36882957884427</v>
      </c>
      <c r="G57" s="2">
        <v>242</v>
      </c>
      <c r="H57" s="2">
        <v>83</v>
      </c>
    </row>
    <row r="58" spans="2:8" x14ac:dyDescent="0.35">
      <c r="B58" t="s">
        <v>45</v>
      </c>
      <c r="C58" s="2">
        <v>1576</v>
      </c>
      <c r="D58" s="2">
        <v>1554</v>
      </c>
      <c r="E58" s="2">
        <v>2282</v>
      </c>
      <c r="F58" s="2">
        <v>2210.5332149853084</v>
      </c>
      <c r="G58" s="2">
        <v>2491</v>
      </c>
      <c r="H58" s="2">
        <v>3261</v>
      </c>
    </row>
    <row r="59" spans="2:8" x14ac:dyDescent="0.35">
      <c r="B59" t="s">
        <v>46</v>
      </c>
      <c r="C59" s="2">
        <v>138</v>
      </c>
      <c r="D59" s="2">
        <v>83</v>
      </c>
      <c r="E59" s="2">
        <v>65</v>
      </c>
      <c r="F59" s="2">
        <v>90.299302154750251</v>
      </c>
      <c r="G59" s="2">
        <v>109</v>
      </c>
      <c r="H59" s="2">
        <v>102</v>
      </c>
    </row>
    <row r="60" spans="2:8" x14ac:dyDescent="0.35">
      <c r="B60" t="s">
        <v>47</v>
      </c>
      <c r="C60" s="2">
        <v>200</v>
      </c>
      <c r="D60" s="2">
        <v>201</v>
      </c>
      <c r="E60" s="2">
        <v>199</v>
      </c>
      <c r="F60" s="2">
        <v>218.0951150832517</v>
      </c>
      <c r="G60" s="2">
        <v>185</v>
      </c>
      <c r="H60" s="2">
        <v>347</v>
      </c>
    </row>
    <row r="61" spans="2:8" x14ac:dyDescent="0.35">
      <c r="B61" t="s">
        <v>0</v>
      </c>
      <c r="C61" s="2">
        <v>0</v>
      </c>
      <c r="D61" s="2">
        <v>0</v>
      </c>
      <c r="E61" s="2">
        <v>27</v>
      </c>
      <c r="F61" s="2">
        <v>0</v>
      </c>
      <c r="G61" s="2">
        <v>0</v>
      </c>
      <c r="H61" s="2">
        <v>1</v>
      </c>
    </row>
    <row r="62" spans="2:8" ht="15" thickBot="1" x14ac:dyDescent="0.4">
      <c r="B62" s="16" t="s">
        <v>110</v>
      </c>
      <c r="C62" s="14">
        <f t="shared" ref="C62:H62" si="3">SUM(C47:C61)</f>
        <v>4969</v>
      </c>
      <c r="D62" s="14">
        <f t="shared" si="3"/>
        <v>4862</v>
      </c>
      <c r="E62" s="14">
        <f t="shared" si="3"/>
        <v>7694</v>
      </c>
      <c r="F62" s="69">
        <f t="shared" si="3"/>
        <v>7700.9400465230165</v>
      </c>
      <c r="G62" s="14">
        <f t="shared" si="3"/>
        <v>8499</v>
      </c>
      <c r="H62" s="14">
        <f t="shared" si="3"/>
        <v>7579</v>
      </c>
    </row>
    <row r="63" spans="2:8" x14ac:dyDescent="0.35">
      <c r="C63" s="2"/>
      <c r="D63" s="2"/>
    </row>
    <row r="64" spans="2:8" ht="15" thickBot="1" x14ac:dyDescent="0.4">
      <c r="B64" s="16" t="s">
        <v>48</v>
      </c>
      <c r="C64" s="14">
        <v>0</v>
      </c>
      <c r="D64" s="14">
        <v>33</v>
      </c>
      <c r="E64" s="14">
        <v>29</v>
      </c>
      <c r="F64" s="16">
        <v>50</v>
      </c>
      <c r="G64" s="14">
        <v>37</v>
      </c>
      <c r="H64" s="14">
        <v>6</v>
      </c>
    </row>
  </sheetData>
  <sheetProtection algorithmName="SHA-512" hashValue="ayXk1T/tjS+e+CK9Qzn+LiMaCgd977DyBJCQRhLV1HKUalAVYMC2HdANIv67ly6/Tjatw36+CUHJn25jp+Rr7g==" saltValue="cWBDAwLlNMrgvqotcGsZrw==" spinCount="100000" sheet="1" objects="1" scenarios="1"/>
  <mergeCells count="2">
    <mergeCell ref="A1:D1"/>
    <mergeCell ref="A25:G25"/>
  </mergeCells>
  <pageMargins left="0.7" right="0.7" top="0.75" bottom="0.75" header="0.3" footer="0.3"/>
  <pageSetup paperSize="9" scale="75" fitToHeight="0" orientation="portrait" r:id="rId1"/>
  <headerFooter>
    <oddFooter>&amp;C_x000D_&amp;1#&amp;"Calibri"&amp;10&amp;KFF0000 Public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456"/>
  <sheetViews>
    <sheetView zoomScaleNormal="100" workbookViewId="0">
      <selection activeCell="N354" sqref="N354"/>
    </sheetView>
  </sheetViews>
  <sheetFormatPr defaultRowHeight="14.5" x14ac:dyDescent="0.35"/>
  <cols>
    <col min="1" max="1" width="47.54296875" bestFit="1" customWidth="1"/>
    <col min="2" max="2" width="15.453125" customWidth="1"/>
    <col min="3" max="5" width="10.6328125" bestFit="1" customWidth="1"/>
    <col min="6" max="6" width="11.54296875" bestFit="1" customWidth="1"/>
    <col min="7" max="8" width="11.81640625" style="2" bestFit="1" customWidth="1"/>
  </cols>
  <sheetData>
    <row r="1" spans="1:8" ht="15.5" x14ac:dyDescent="0.35">
      <c r="A1" s="154" t="s">
        <v>2</v>
      </c>
      <c r="B1" s="154"/>
      <c r="C1" s="154"/>
      <c r="D1" s="154"/>
      <c r="E1" s="154"/>
    </row>
    <row r="2" spans="1:8" x14ac:dyDescent="0.35">
      <c r="C2" s="1">
        <v>2018</v>
      </c>
      <c r="D2" s="1">
        <v>2019</v>
      </c>
      <c r="E2" s="1">
        <v>2020</v>
      </c>
      <c r="F2" s="57">
        <v>2021</v>
      </c>
      <c r="G2" s="1">
        <v>2022</v>
      </c>
      <c r="H2" s="1">
        <v>2023</v>
      </c>
    </row>
    <row r="3" spans="1:8" x14ac:dyDescent="0.35">
      <c r="A3" s="5" t="s">
        <v>269</v>
      </c>
      <c r="B3" s="4"/>
      <c r="C3" s="4"/>
      <c r="D3" s="4"/>
      <c r="E3" s="4"/>
      <c r="F3" s="4"/>
      <c r="G3" s="112"/>
      <c r="H3" s="112"/>
    </row>
    <row r="4" spans="1:8" x14ac:dyDescent="0.35">
      <c r="A4" s="6" t="s">
        <v>50</v>
      </c>
      <c r="B4" s="6" t="s">
        <v>11</v>
      </c>
      <c r="C4" s="15">
        <f>SUM(C10,C17)</f>
        <v>416799</v>
      </c>
      <c r="D4" s="15">
        <f>SUM(D10,D17)</f>
        <v>425455</v>
      </c>
      <c r="E4" s="15">
        <f>SUM(E10,E17)</f>
        <v>425777</v>
      </c>
      <c r="F4" s="15">
        <f>F10+F17</f>
        <v>420592</v>
      </c>
      <c r="G4" s="58">
        <f>G10+G17</f>
        <v>383172</v>
      </c>
      <c r="H4" s="58">
        <f>H10+H17</f>
        <v>387633</v>
      </c>
    </row>
    <row r="5" spans="1:8" x14ac:dyDescent="0.35">
      <c r="A5" s="3" t="s">
        <v>3</v>
      </c>
      <c r="B5" t="s">
        <v>14</v>
      </c>
      <c r="C5" s="2">
        <v>0</v>
      </c>
      <c r="D5" s="2">
        <v>0</v>
      </c>
      <c r="E5" s="2">
        <v>2</v>
      </c>
      <c r="F5" s="2">
        <v>0</v>
      </c>
      <c r="G5" s="2">
        <v>0</v>
      </c>
      <c r="H5" s="2">
        <v>0</v>
      </c>
    </row>
    <row r="6" spans="1:8" x14ac:dyDescent="0.35">
      <c r="A6" s="3"/>
      <c r="B6" t="s">
        <v>15</v>
      </c>
      <c r="C6" s="2">
        <v>33805</v>
      </c>
      <c r="D6" s="2">
        <v>33309</v>
      </c>
      <c r="E6" s="2">
        <v>23545</v>
      </c>
      <c r="F6" s="2">
        <v>23815</v>
      </c>
      <c r="G6" s="2">
        <v>25481</v>
      </c>
      <c r="H6" s="2">
        <v>28414</v>
      </c>
    </row>
    <row r="7" spans="1:8" x14ac:dyDescent="0.35">
      <c r="A7" s="3"/>
      <c r="B7" t="s">
        <v>16</v>
      </c>
      <c r="C7" s="2">
        <v>80519</v>
      </c>
      <c r="D7" s="2">
        <v>80890</v>
      </c>
      <c r="E7" s="2">
        <v>80223</v>
      </c>
      <c r="F7" s="2">
        <v>79863</v>
      </c>
      <c r="G7" s="2">
        <v>78844</v>
      </c>
      <c r="H7" s="2">
        <v>78835</v>
      </c>
    </row>
    <row r="8" spans="1:8" x14ac:dyDescent="0.35">
      <c r="A8" s="3"/>
      <c r="B8" t="s">
        <v>17</v>
      </c>
      <c r="C8" s="2">
        <v>105305</v>
      </c>
      <c r="D8" s="2">
        <v>107357</v>
      </c>
      <c r="E8" s="2">
        <v>112010</v>
      </c>
      <c r="F8" s="2">
        <v>110673</v>
      </c>
      <c r="G8" s="2">
        <v>104076</v>
      </c>
      <c r="H8" s="2">
        <v>105462</v>
      </c>
    </row>
    <row r="9" spans="1:8" x14ac:dyDescent="0.35">
      <c r="A9" s="3"/>
      <c r="B9" t="s">
        <v>18</v>
      </c>
      <c r="C9" s="2">
        <v>22912</v>
      </c>
      <c r="D9" s="2">
        <v>24086</v>
      </c>
      <c r="E9" s="2">
        <v>28547</v>
      </c>
      <c r="F9" s="2">
        <v>25483</v>
      </c>
      <c r="G9" s="2">
        <v>11219</v>
      </c>
      <c r="H9" s="2">
        <v>8292</v>
      </c>
    </row>
    <row r="10" spans="1:8" ht="15" thickBot="1" x14ac:dyDescent="0.4">
      <c r="A10" s="3"/>
      <c r="B10" s="16" t="s">
        <v>110</v>
      </c>
      <c r="C10" s="14">
        <f t="shared" ref="C10:H10" si="0">SUM(C5:C9)</f>
        <v>242541</v>
      </c>
      <c r="D10" s="14">
        <f t="shared" si="0"/>
        <v>245642</v>
      </c>
      <c r="E10" s="14">
        <f t="shared" si="0"/>
        <v>244327</v>
      </c>
      <c r="F10" s="14">
        <f t="shared" si="0"/>
        <v>239834</v>
      </c>
      <c r="G10" s="14">
        <f t="shared" si="0"/>
        <v>219620</v>
      </c>
      <c r="H10" s="14">
        <f t="shared" si="0"/>
        <v>221003</v>
      </c>
    </row>
    <row r="11" spans="1:8" x14ac:dyDescent="0.35">
      <c r="A11" s="3"/>
      <c r="C11" s="2"/>
      <c r="D11" s="2"/>
    </row>
    <row r="12" spans="1:8" x14ac:dyDescent="0.35">
      <c r="A12" s="3" t="s">
        <v>9</v>
      </c>
      <c r="B12" t="s">
        <v>14</v>
      </c>
      <c r="C12" s="98">
        <v>0</v>
      </c>
      <c r="D12" s="98">
        <v>0</v>
      </c>
      <c r="E12" s="98">
        <v>0</v>
      </c>
      <c r="F12" s="98">
        <v>0</v>
      </c>
      <c r="G12" s="2">
        <v>0</v>
      </c>
      <c r="H12" s="2">
        <v>0</v>
      </c>
    </row>
    <row r="13" spans="1:8" x14ac:dyDescent="0.35">
      <c r="A13" s="3"/>
      <c r="B13" t="s">
        <v>15</v>
      </c>
      <c r="C13" s="2">
        <v>24087</v>
      </c>
      <c r="D13" s="2">
        <v>24269</v>
      </c>
      <c r="E13" s="2">
        <v>16782</v>
      </c>
      <c r="F13" s="2">
        <v>17319</v>
      </c>
      <c r="G13" s="2">
        <v>20020</v>
      </c>
      <c r="H13" s="2">
        <v>22548</v>
      </c>
    </row>
    <row r="14" spans="1:8" x14ac:dyDescent="0.35">
      <c r="A14" s="3"/>
      <c r="B14" t="s">
        <v>16</v>
      </c>
      <c r="C14" s="2">
        <v>60636</v>
      </c>
      <c r="D14" s="2">
        <v>62054</v>
      </c>
      <c r="E14" s="2">
        <v>62703</v>
      </c>
      <c r="F14" s="2">
        <v>62894</v>
      </c>
      <c r="G14" s="2">
        <v>63197</v>
      </c>
      <c r="H14" s="2">
        <v>64251</v>
      </c>
    </row>
    <row r="15" spans="1:8" x14ac:dyDescent="0.35">
      <c r="A15" s="3"/>
      <c r="B15" t="s">
        <v>17</v>
      </c>
      <c r="C15" s="2">
        <v>74408</v>
      </c>
      <c r="D15" s="2">
        <v>77037</v>
      </c>
      <c r="E15" s="2">
        <v>82161</v>
      </c>
      <c r="F15" s="2">
        <v>81735</v>
      </c>
      <c r="G15" s="2">
        <v>72916</v>
      </c>
      <c r="H15" s="2">
        <v>74931</v>
      </c>
    </row>
    <row r="16" spans="1:8" x14ac:dyDescent="0.35">
      <c r="A16" s="3"/>
      <c r="B16" t="s">
        <v>18</v>
      </c>
      <c r="C16" s="2">
        <v>15127</v>
      </c>
      <c r="D16" s="2">
        <v>16453</v>
      </c>
      <c r="E16" s="2">
        <v>19804</v>
      </c>
      <c r="F16" s="2">
        <v>18810</v>
      </c>
      <c r="G16" s="2">
        <v>7419</v>
      </c>
      <c r="H16" s="2">
        <v>4900</v>
      </c>
    </row>
    <row r="17" spans="1:8" ht="15" thickBot="1" x14ac:dyDescent="0.4">
      <c r="A17" s="3"/>
      <c r="B17" s="16" t="s">
        <v>110</v>
      </c>
      <c r="C17" s="14">
        <f t="shared" ref="C17:H17" si="1">SUM(C12:C16)</f>
        <v>174258</v>
      </c>
      <c r="D17" s="14">
        <f t="shared" si="1"/>
        <v>179813</v>
      </c>
      <c r="E17" s="14">
        <f t="shared" si="1"/>
        <v>181450</v>
      </c>
      <c r="F17" s="14">
        <f t="shared" si="1"/>
        <v>180758</v>
      </c>
      <c r="G17" s="14">
        <f t="shared" si="1"/>
        <v>163552</v>
      </c>
      <c r="H17" s="14">
        <f t="shared" si="1"/>
        <v>166630</v>
      </c>
    </row>
    <row r="18" spans="1:8" x14ac:dyDescent="0.35">
      <c r="A18" s="3"/>
      <c r="C18" s="2"/>
      <c r="D18" s="2"/>
    </row>
    <row r="19" spans="1:8" x14ac:dyDescent="0.35">
      <c r="A19" s="6" t="s">
        <v>49</v>
      </c>
      <c r="B19" s="6" t="s">
        <v>11</v>
      </c>
      <c r="C19" s="15">
        <f>SUM(C25,C32)</f>
        <v>19041</v>
      </c>
      <c r="D19" s="15">
        <f>SUM(D25,D32)</f>
        <v>21080</v>
      </c>
      <c r="E19" s="15">
        <f>SUM(E25,E32)</f>
        <v>22208</v>
      </c>
      <c r="F19" s="15">
        <f>F25+F32</f>
        <v>24783</v>
      </c>
      <c r="G19" s="58">
        <f>G25+G32</f>
        <v>20522</v>
      </c>
      <c r="H19" s="58">
        <f>H25+H32</f>
        <v>25860</v>
      </c>
    </row>
    <row r="20" spans="1:8" x14ac:dyDescent="0.35">
      <c r="A20" s="3" t="s">
        <v>3</v>
      </c>
      <c r="B20" t="s">
        <v>14</v>
      </c>
      <c r="C20" s="91">
        <v>0</v>
      </c>
      <c r="D20" s="2">
        <v>339</v>
      </c>
      <c r="E20" s="2">
        <v>391</v>
      </c>
      <c r="F20" s="2">
        <v>546</v>
      </c>
      <c r="G20" s="2">
        <v>725</v>
      </c>
      <c r="H20" s="2">
        <v>1049</v>
      </c>
    </row>
    <row r="21" spans="1:8" x14ac:dyDescent="0.35">
      <c r="A21" s="3"/>
      <c r="B21" t="s">
        <v>15</v>
      </c>
      <c r="C21" s="2">
        <v>1101</v>
      </c>
      <c r="D21" s="2">
        <v>1456</v>
      </c>
      <c r="E21" s="2">
        <v>1626</v>
      </c>
      <c r="F21" s="2">
        <v>2193</v>
      </c>
      <c r="G21" s="2">
        <v>2835</v>
      </c>
      <c r="H21" s="2">
        <v>3772</v>
      </c>
    </row>
    <row r="22" spans="1:8" x14ac:dyDescent="0.35">
      <c r="A22" s="3"/>
      <c r="B22" t="s">
        <v>16</v>
      </c>
      <c r="C22" s="2">
        <v>3097</v>
      </c>
      <c r="D22" s="2">
        <v>3090</v>
      </c>
      <c r="E22" s="2">
        <v>2833</v>
      </c>
      <c r="F22" s="2">
        <v>2876</v>
      </c>
      <c r="G22" s="2">
        <v>1780</v>
      </c>
      <c r="H22" s="2">
        <v>1995</v>
      </c>
    </row>
    <row r="23" spans="1:8" x14ac:dyDescent="0.35">
      <c r="A23" s="3"/>
      <c r="B23" t="s">
        <v>17</v>
      </c>
      <c r="C23" s="2">
        <v>4947</v>
      </c>
      <c r="D23" s="2">
        <v>5234</v>
      </c>
      <c r="E23" s="2">
        <v>5478</v>
      </c>
      <c r="F23" s="2">
        <v>5666</v>
      </c>
      <c r="G23" s="2">
        <v>4335</v>
      </c>
      <c r="H23" s="2">
        <v>4494</v>
      </c>
    </row>
    <row r="24" spans="1:8" x14ac:dyDescent="0.35">
      <c r="A24" s="3"/>
      <c r="B24" t="s">
        <v>18</v>
      </c>
      <c r="C24" s="2">
        <v>1164</v>
      </c>
      <c r="D24" s="2">
        <v>1287</v>
      </c>
      <c r="E24" s="2">
        <v>1601</v>
      </c>
      <c r="F24" s="2">
        <v>1565</v>
      </c>
      <c r="G24" s="2">
        <v>967</v>
      </c>
      <c r="H24" s="2">
        <v>893</v>
      </c>
    </row>
    <row r="25" spans="1:8" ht="15" thickBot="1" x14ac:dyDescent="0.4">
      <c r="A25" s="3"/>
      <c r="B25" s="16" t="s">
        <v>110</v>
      </c>
      <c r="C25" s="14">
        <f t="shared" ref="C25:H25" si="2">SUM(C20:C24)</f>
        <v>10309</v>
      </c>
      <c r="D25" s="14">
        <f t="shared" si="2"/>
        <v>11406</v>
      </c>
      <c r="E25" s="14">
        <f t="shared" si="2"/>
        <v>11929</v>
      </c>
      <c r="F25" s="69">
        <f t="shared" si="2"/>
        <v>12846</v>
      </c>
      <c r="G25" s="14">
        <f t="shared" si="2"/>
        <v>10642</v>
      </c>
      <c r="H25" s="14">
        <f t="shared" si="2"/>
        <v>12203</v>
      </c>
    </row>
    <row r="26" spans="1:8" x14ac:dyDescent="0.35">
      <c r="A26" s="3"/>
      <c r="C26" s="2"/>
      <c r="D26" s="2"/>
    </row>
    <row r="27" spans="1:8" x14ac:dyDescent="0.35">
      <c r="A27" s="3" t="s">
        <v>9</v>
      </c>
      <c r="B27" t="s">
        <v>14</v>
      </c>
      <c r="C27" s="2">
        <v>4</v>
      </c>
      <c r="D27" s="2">
        <v>224</v>
      </c>
      <c r="E27" s="2">
        <v>269</v>
      </c>
      <c r="F27" s="2">
        <v>410</v>
      </c>
      <c r="G27" s="2">
        <v>643</v>
      </c>
      <c r="H27" s="2">
        <v>902</v>
      </c>
    </row>
    <row r="28" spans="1:8" x14ac:dyDescent="0.35">
      <c r="A28" s="3"/>
      <c r="B28" t="s">
        <v>15</v>
      </c>
      <c r="C28" s="2">
        <v>944</v>
      </c>
      <c r="D28" s="2">
        <v>1277</v>
      </c>
      <c r="E28" s="2">
        <v>1436</v>
      </c>
      <c r="F28" s="2">
        <v>2246</v>
      </c>
      <c r="G28" s="2">
        <v>2791</v>
      </c>
      <c r="H28" s="2">
        <v>3860</v>
      </c>
    </row>
    <row r="29" spans="1:8" x14ac:dyDescent="0.35">
      <c r="A29" s="3"/>
      <c r="B29" t="s">
        <v>16</v>
      </c>
      <c r="C29" s="2">
        <v>3382</v>
      </c>
      <c r="D29" s="2">
        <v>3344</v>
      </c>
      <c r="E29" s="2">
        <v>3108</v>
      </c>
      <c r="F29" s="2">
        <v>3315</v>
      </c>
      <c r="G29" s="2">
        <v>1903</v>
      </c>
      <c r="H29" s="2">
        <v>2746</v>
      </c>
    </row>
    <row r="30" spans="1:8" x14ac:dyDescent="0.35">
      <c r="A30" s="3"/>
      <c r="B30" t="s">
        <v>17</v>
      </c>
      <c r="C30" s="2">
        <v>3542</v>
      </c>
      <c r="D30" s="2">
        <v>3854</v>
      </c>
      <c r="E30" s="2">
        <v>4195</v>
      </c>
      <c r="F30" s="2">
        <v>4734</v>
      </c>
      <c r="G30" s="2">
        <v>3794</v>
      </c>
      <c r="H30" s="2">
        <v>5400</v>
      </c>
    </row>
    <row r="31" spans="1:8" x14ac:dyDescent="0.35">
      <c r="A31" s="3"/>
      <c r="B31" t="s">
        <v>18</v>
      </c>
      <c r="C31" s="2">
        <v>860</v>
      </c>
      <c r="D31" s="2">
        <v>975</v>
      </c>
      <c r="E31" s="2">
        <v>1271</v>
      </c>
      <c r="F31" s="2">
        <v>1232</v>
      </c>
      <c r="G31" s="2">
        <v>749</v>
      </c>
      <c r="H31" s="2">
        <v>749</v>
      </c>
    </row>
    <row r="32" spans="1:8" ht="15" thickBot="1" x14ac:dyDescent="0.4">
      <c r="A32" s="3"/>
      <c r="B32" s="16" t="s">
        <v>110</v>
      </c>
      <c r="C32" s="14">
        <f t="shared" ref="C32:H32" si="3">SUM(C27:C31)</f>
        <v>8732</v>
      </c>
      <c r="D32" s="14">
        <f t="shared" si="3"/>
        <v>9674</v>
      </c>
      <c r="E32" s="14">
        <f t="shared" si="3"/>
        <v>10279</v>
      </c>
      <c r="F32" s="14">
        <f t="shared" si="3"/>
        <v>11937</v>
      </c>
      <c r="G32" s="14">
        <f t="shared" si="3"/>
        <v>9880</v>
      </c>
      <c r="H32" s="14">
        <f t="shared" si="3"/>
        <v>13657</v>
      </c>
    </row>
    <row r="33" spans="1:8" x14ac:dyDescent="0.35">
      <c r="A33" s="3"/>
      <c r="C33" s="2"/>
      <c r="D33" s="2"/>
    </row>
    <row r="34" spans="1:8" x14ac:dyDescent="0.35">
      <c r="A34" s="6" t="s">
        <v>51</v>
      </c>
      <c r="B34" s="6" t="s">
        <v>11</v>
      </c>
      <c r="C34" s="15">
        <f>SUM(C40,C47)</f>
        <v>7656</v>
      </c>
      <c r="D34" s="15">
        <f>SUM(D40,D47)</f>
        <v>7737</v>
      </c>
      <c r="E34" s="15">
        <f>SUM(E40,E47)</f>
        <v>7786</v>
      </c>
      <c r="F34" s="15">
        <f>F40+F47</f>
        <v>7813</v>
      </c>
      <c r="G34" s="58">
        <f>G40+G47</f>
        <v>7918</v>
      </c>
      <c r="H34" s="58">
        <f>H40+H47</f>
        <v>7880</v>
      </c>
    </row>
    <row r="35" spans="1:8" x14ac:dyDescent="0.35">
      <c r="A35" s="3" t="s">
        <v>3</v>
      </c>
      <c r="B35" t="s">
        <v>14</v>
      </c>
      <c r="C35" s="2">
        <v>0</v>
      </c>
      <c r="D35" s="2">
        <v>0</v>
      </c>
      <c r="E35" s="2">
        <v>0</v>
      </c>
      <c r="F35" s="2">
        <v>0</v>
      </c>
      <c r="G35" s="2">
        <v>0</v>
      </c>
      <c r="H35" s="2">
        <v>0</v>
      </c>
    </row>
    <row r="36" spans="1:8" x14ac:dyDescent="0.35">
      <c r="A36" s="3"/>
      <c r="B36" t="s">
        <v>15</v>
      </c>
      <c r="C36" s="2">
        <v>1</v>
      </c>
      <c r="D36" s="2">
        <v>1</v>
      </c>
      <c r="E36" s="2">
        <v>0</v>
      </c>
      <c r="F36" s="2">
        <v>0</v>
      </c>
      <c r="G36" s="2">
        <v>0</v>
      </c>
      <c r="H36" s="2">
        <v>0</v>
      </c>
    </row>
    <row r="37" spans="1:8" x14ac:dyDescent="0.35">
      <c r="A37" s="3"/>
      <c r="B37" t="s">
        <v>16</v>
      </c>
      <c r="C37" s="2">
        <v>1</v>
      </c>
      <c r="D37" s="2">
        <v>2</v>
      </c>
      <c r="E37" s="2">
        <v>3</v>
      </c>
      <c r="F37" s="2">
        <v>2</v>
      </c>
      <c r="G37" s="2">
        <v>3</v>
      </c>
      <c r="H37" s="2">
        <v>3</v>
      </c>
    </row>
    <row r="38" spans="1:8" x14ac:dyDescent="0.35">
      <c r="A38" s="3"/>
      <c r="B38" t="s">
        <v>17</v>
      </c>
      <c r="C38" s="2">
        <v>32</v>
      </c>
      <c r="D38" s="2">
        <v>30</v>
      </c>
      <c r="E38" s="2">
        <v>21</v>
      </c>
      <c r="F38" s="2">
        <v>19</v>
      </c>
      <c r="G38" s="2">
        <v>22</v>
      </c>
      <c r="H38" s="2">
        <v>20</v>
      </c>
    </row>
    <row r="39" spans="1:8" x14ac:dyDescent="0.35">
      <c r="A39" s="3"/>
      <c r="B39" t="s">
        <v>18</v>
      </c>
      <c r="C39" s="2">
        <v>4129</v>
      </c>
      <c r="D39" s="2">
        <v>4117</v>
      </c>
      <c r="E39" s="2">
        <v>4095</v>
      </c>
      <c r="F39" s="2">
        <v>4032</v>
      </c>
      <c r="G39" s="2">
        <v>4032</v>
      </c>
      <c r="H39" s="2">
        <v>3952</v>
      </c>
    </row>
    <row r="40" spans="1:8" ht="15" thickBot="1" x14ac:dyDescent="0.4">
      <c r="A40" s="3"/>
      <c r="B40" s="16" t="s">
        <v>110</v>
      </c>
      <c r="C40" s="14">
        <f t="shared" ref="C40:H40" si="4">SUM(C35:C39)</f>
        <v>4163</v>
      </c>
      <c r="D40" s="14">
        <f t="shared" si="4"/>
        <v>4150</v>
      </c>
      <c r="E40" s="14">
        <f t="shared" si="4"/>
        <v>4119</v>
      </c>
      <c r="F40" s="14">
        <f t="shared" si="4"/>
        <v>4053</v>
      </c>
      <c r="G40" s="14">
        <f t="shared" si="4"/>
        <v>4057</v>
      </c>
      <c r="H40" s="14">
        <f t="shared" si="4"/>
        <v>3975</v>
      </c>
    </row>
    <row r="41" spans="1:8" x14ac:dyDescent="0.35">
      <c r="A41" s="3"/>
      <c r="C41" s="2"/>
      <c r="D41" s="2"/>
    </row>
    <row r="42" spans="1:8" x14ac:dyDescent="0.35">
      <c r="A42" s="3" t="s">
        <v>9</v>
      </c>
      <c r="B42" t="s">
        <v>14</v>
      </c>
      <c r="C42" s="2">
        <v>0</v>
      </c>
      <c r="D42" s="2">
        <v>0</v>
      </c>
      <c r="E42" s="2">
        <v>0</v>
      </c>
      <c r="F42" s="2">
        <v>0</v>
      </c>
      <c r="G42" s="2">
        <v>0</v>
      </c>
      <c r="H42" s="2">
        <v>0</v>
      </c>
    </row>
    <row r="43" spans="1:8" x14ac:dyDescent="0.35">
      <c r="A43" s="3"/>
      <c r="B43" t="s">
        <v>15</v>
      </c>
      <c r="C43" s="2">
        <v>1</v>
      </c>
      <c r="D43" s="2">
        <v>1</v>
      </c>
      <c r="E43" s="2">
        <v>1</v>
      </c>
      <c r="F43" s="2">
        <v>1</v>
      </c>
      <c r="G43" s="2">
        <v>0</v>
      </c>
      <c r="H43" s="2">
        <v>0</v>
      </c>
    </row>
    <row r="44" spans="1:8" x14ac:dyDescent="0.35">
      <c r="A44" s="3"/>
      <c r="B44" t="s">
        <v>16</v>
      </c>
      <c r="C44" s="2">
        <v>3</v>
      </c>
      <c r="D44" s="2">
        <v>2</v>
      </c>
      <c r="E44" s="2">
        <v>0</v>
      </c>
      <c r="F44" s="2">
        <v>0</v>
      </c>
      <c r="G44" s="2">
        <v>2</v>
      </c>
      <c r="H44" s="2">
        <v>2</v>
      </c>
    </row>
    <row r="45" spans="1:8" x14ac:dyDescent="0.35">
      <c r="A45" s="3"/>
      <c r="B45" t="s">
        <v>17</v>
      </c>
      <c r="C45" s="2">
        <v>233</v>
      </c>
      <c r="D45" s="2">
        <v>209</v>
      </c>
      <c r="E45" s="2">
        <v>170</v>
      </c>
      <c r="F45" s="2">
        <v>170</v>
      </c>
      <c r="G45" s="2">
        <v>166</v>
      </c>
      <c r="H45" s="2">
        <v>156</v>
      </c>
    </row>
    <row r="46" spans="1:8" x14ac:dyDescent="0.35">
      <c r="A46" s="3"/>
      <c r="B46" t="s">
        <v>18</v>
      </c>
      <c r="C46" s="2">
        <v>3256</v>
      </c>
      <c r="D46" s="2">
        <v>3375</v>
      </c>
      <c r="E46" s="2">
        <v>3496</v>
      </c>
      <c r="F46" s="2">
        <v>3589</v>
      </c>
      <c r="G46" s="2">
        <v>3693</v>
      </c>
      <c r="H46" s="2">
        <v>3747</v>
      </c>
    </row>
    <row r="47" spans="1:8" ht="15" thickBot="1" x14ac:dyDescent="0.4">
      <c r="A47" s="3"/>
      <c r="B47" s="16" t="s">
        <v>110</v>
      </c>
      <c r="C47" s="14">
        <f t="shared" ref="C47:H47" si="5">SUM(C42:C46)</f>
        <v>3493</v>
      </c>
      <c r="D47" s="14">
        <f t="shared" si="5"/>
        <v>3587</v>
      </c>
      <c r="E47" s="14">
        <f t="shared" si="5"/>
        <v>3667</v>
      </c>
      <c r="F47" s="14">
        <f t="shared" si="5"/>
        <v>3760</v>
      </c>
      <c r="G47" s="14">
        <f t="shared" si="5"/>
        <v>3861</v>
      </c>
      <c r="H47" s="14">
        <f t="shared" si="5"/>
        <v>3905</v>
      </c>
    </row>
    <row r="48" spans="1:8" x14ac:dyDescent="0.35">
      <c r="A48" s="3"/>
      <c r="C48" s="2"/>
      <c r="D48" s="2"/>
    </row>
    <row r="49" spans="1:8" x14ac:dyDescent="0.35">
      <c r="A49" s="6" t="s">
        <v>52</v>
      </c>
      <c r="B49" s="6" t="s">
        <v>11</v>
      </c>
      <c r="C49" s="15">
        <f>SUM(C55,C62)</f>
        <v>246926</v>
      </c>
      <c r="D49" s="15">
        <f>SUM(D55,D62)</f>
        <v>249125</v>
      </c>
      <c r="E49" s="15">
        <f>SUM(E55,E62)</f>
        <v>230210</v>
      </c>
      <c r="F49" s="15">
        <f>F55+F62</f>
        <v>205607</v>
      </c>
      <c r="G49" s="58">
        <f>G55+G62</f>
        <v>239752</v>
      </c>
      <c r="H49" s="58">
        <f>H55+H62</f>
        <v>258213</v>
      </c>
    </row>
    <row r="50" spans="1:8" x14ac:dyDescent="0.35">
      <c r="A50" t="s">
        <v>3</v>
      </c>
      <c r="B50" t="s">
        <v>14</v>
      </c>
      <c r="C50" s="2">
        <v>0</v>
      </c>
      <c r="D50" s="2">
        <v>339</v>
      </c>
      <c r="E50" s="2">
        <v>252</v>
      </c>
      <c r="F50" s="2">
        <v>329</v>
      </c>
      <c r="G50" s="2">
        <v>476</v>
      </c>
      <c r="H50" s="2">
        <v>688</v>
      </c>
    </row>
    <row r="51" spans="1:8" x14ac:dyDescent="0.35">
      <c r="B51" t="s">
        <v>15</v>
      </c>
      <c r="C51" s="2">
        <v>26961</v>
      </c>
      <c r="D51" s="2">
        <v>26102</v>
      </c>
      <c r="E51" s="2">
        <v>16564</v>
      </c>
      <c r="F51" s="2">
        <v>15374</v>
      </c>
      <c r="G51" s="2">
        <v>20688</v>
      </c>
      <c r="H51" s="2">
        <v>24664</v>
      </c>
    </row>
    <row r="52" spans="1:8" x14ac:dyDescent="0.35">
      <c r="B52" t="s">
        <v>16</v>
      </c>
      <c r="C52" s="2">
        <v>58418</v>
      </c>
      <c r="D52" s="2">
        <v>57467</v>
      </c>
      <c r="E52" s="2">
        <v>52289</v>
      </c>
      <c r="F52" s="2">
        <v>46995</v>
      </c>
      <c r="G52" s="2">
        <v>52393</v>
      </c>
      <c r="H52" s="2">
        <v>53368</v>
      </c>
    </row>
    <row r="53" spans="1:8" x14ac:dyDescent="0.35">
      <c r="B53" t="s">
        <v>17</v>
      </c>
      <c r="C53" s="2">
        <v>62389</v>
      </c>
      <c r="D53" s="2">
        <v>63253</v>
      </c>
      <c r="E53" s="2">
        <v>62793</v>
      </c>
      <c r="F53" s="2">
        <v>56633</v>
      </c>
      <c r="G53" s="2">
        <v>61334</v>
      </c>
      <c r="H53" s="2">
        <v>64553</v>
      </c>
    </row>
    <row r="54" spans="1:8" x14ac:dyDescent="0.35">
      <c r="B54" t="s">
        <v>18</v>
      </c>
      <c r="C54" s="2">
        <v>4449</v>
      </c>
      <c r="D54" s="2">
        <v>4629</v>
      </c>
      <c r="E54" s="2">
        <v>6283</v>
      </c>
      <c r="F54" s="2">
        <v>4724</v>
      </c>
      <c r="G54" s="2">
        <v>4862</v>
      </c>
      <c r="H54" s="2">
        <v>5246</v>
      </c>
    </row>
    <row r="55" spans="1:8" ht="15" thickBot="1" x14ac:dyDescent="0.4">
      <c r="B55" s="16" t="s">
        <v>110</v>
      </c>
      <c r="C55" s="14">
        <f t="shared" ref="C55:H55" si="6">SUM(C50:C54)</f>
        <v>152217</v>
      </c>
      <c r="D55" s="14">
        <f t="shared" si="6"/>
        <v>151790</v>
      </c>
      <c r="E55" s="14">
        <f t="shared" si="6"/>
        <v>138181</v>
      </c>
      <c r="F55" s="69">
        <f t="shared" si="6"/>
        <v>124055</v>
      </c>
      <c r="G55" s="14">
        <f t="shared" si="6"/>
        <v>139753</v>
      </c>
      <c r="H55" s="14">
        <f t="shared" si="6"/>
        <v>148519</v>
      </c>
    </row>
    <row r="56" spans="1:8" x14ac:dyDescent="0.35">
      <c r="C56" s="2"/>
      <c r="D56" s="2"/>
    </row>
    <row r="57" spans="1:8" x14ac:dyDescent="0.35">
      <c r="A57" t="s">
        <v>9</v>
      </c>
      <c r="B57" t="s">
        <v>14</v>
      </c>
      <c r="C57" s="2">
        <v>3</v>
      </c>
      <c r="D57" s="2">
        <v>221</v>
      </c>
      <c r="E57" s="2">
        <v>181</v>
      </c>
      <c r="F57" s="2">
        <v>258</v>
      </c>
      <c r="G57" s="2">
        <v>470</v>
      </c>
      <c r="H57" s="2">
        <v>603</v>
      </c>
    </row>
    <row r="58" spans="1:8" x14ac:dyDescent="0.35">
      <c r="B58" t="s">
        <v>15</v>
      </c>
      <c r="C58" s="2">
        <v>17915</v>
      </c>
      <c r="D58" s="2">
        <v>18011</v>
      </c>
      <c r="E58" s="2">
        <v>11160</v>
      </c>
      <c r="F58" s="2">
        <v>10336</v>
      </c>
      <c r="G58" s="2">
        <v>16446</v>
      </c>
      <c r="H58" s="2">
        <v>19361</v>
      </c>
    </row>
    <row r="59" spans="1:8" x14ac:dyDescent="0.35">
      <c r="B59" t="s">
        <v>16</v>
      </c>
      <c r="C59" s="2">
        <v>39537</v>
      </c>
      <c r="D59" s="2">
        <v>39976</v>
      </c>
      <c r="E59" s="2">
        <v>37922</v>
      </c>
      <c r="F59" s="2">
        <v>33090</v>
      </c>
      <c r="G59" s="2">
        <v>39988</v>
      </c>
      <c r="H59" s="2">
        <v>42206</v>
      </c>
    </row>
    <row r="60" spans="1:8" x14ac:dyDescent="0.35">
      <c r="B60" t="s">
        <v>17</v>
      </c>
      <c r="C60" s="2">
        <v>35167</v>
      </c>
      <c r="D60" s="2">
        <v>36891</v>
      </c>
      <c r="E60" s="2">
        <v>39653</v>
      </c>
      <c r="F60" s="2">
        <v>35376</v>
      </c>
      <c r="G60" s="2">
        <v>40491</v>
      </c>
      <c r="H60" s="2">
        <v>44657</v>
      </c>
    </row>
    <row r="61" spans="1:8" x14ac:dyDescent="0.35">
      <c r="B61" t="s">
        <v>18</v>
      </c>
      <c r="C61" s="2">
        <v>2087</v>
      </c>
      <c r="D61" s="2">
        <v>2236</v>
      </c>
      <c r="E61" s="2">
        <v>3113</v>
      </c>
      <c r="F61" s="2">
        <v>2492</v>
      </c>
      <c r="G61" s="2">
        <v>2604</v>
      </c>
      <c r="H61" s="2">
        <v>2867</v>
      </c>
    </row>
    <row r="62" spans="1:8" ht="15" thickBot="1" x14ac:dyDescent="0.4">
      <c r="B62" s="16" t="s">
        <v>110</v>
      </c>
      <c r="C62" s="14">
        <f t="shared" ref="C62:H62" si="7">SUM(C57:C61)</f>
        <v>94709</v>
      </c>
      <c r="D62" s="14">
        <f t="shared" si="7"/>
        <v>97335</v>
      </c>
      <c r="E62" s="14">
        <f t="shared" si="7"/>
        <v>92029</v>
      </c>
      <c r="F62" s="14">
        <f t="shared" si="7"/>
        <v>81552</v>
      </c>
      <c r="G62" s="14">
        <f t="shared" si="7"/>
        <v>99999</v>
      </c>
      <c r="H62" s="14">
        <f t="shared" si="7"/>
        <v>109694</v>
      </c>
    </row>
    <row r="63" spans="1:8" x14ac:dyDescent="0.35">
      <c r="C63" s="2"/>
      <c r="D63" s="2"/>
    </row>
    <row r="64" spans="1:8" x14ac:dyDescent="0.35">
      <c r="A64" s="6" t="s">
        <v>53</v>
      </c>
      <c r="B64" s="6" t="s">
        <v>11</v>
      </c>
      <c r="C64" s="15">
        <f>SUM(C70,C77)</f>
        <v>62716</v>
      </c>
      <c r="D64" s="15">
        <f>SUM(D70,D77)</f>
        <v>61013</v>
      </c>
      <c r="E64" s="15">
        <f>SUM(E70,E77)</f>
        <v>59364</v>
      </c>
      <c r="F64" s="15">
        <f>F70+F77</f>
        <v>59113</v>
      </c>
      <c r="G64" s="58">
        <f>G70+G77</f>
        <v>6391</v>
      </c>
      <c r="H64" s="58">
        <f>H70+H77</f>
        <v>6582</v>
      </c>
    </row>
    <row r="65" spans="1:8" x14ac:dyDescent="0.35">
      <c r="A65" t="s">
        <v>3</v>
      </c>
      <c r="B65" t="s">
        <v>14</v>
      </c>
      <c r="C65" s="2">
        <v>0</v>
      </c>
      <c r="D65" s="2">
        <v>1</v>
      </c>
      <c r="E65" s="2">
        <v>1</v>
      </c>
      <c r="F65" s="2">
        <v>7</v>
      </c>
      <c r="G65" s="2">
        <v>5</v>
      </c>
      <c r="H65" s="2">
        <v>13</v>
      </c>
    </row>
    <row r="66" spans="1:8" x14ac:dyDescent="0.35">
      <c r="B66" t="s">
        <v>15</v>
      </c>
      <c r="C66" s="2">
        <v>2140</v>
      </c>
      <c r="D66" s="2">
        <v>1772</v>
      </c>
      <c r="E66" s="2">
        <v>1162</v>
      </c>
      <c r="F66" s="2">
        <v>1340</v>
      </c>
      <c r="G66" s="2">
        <v>1406</v>
      </c>
      <c r="H66" s="2">
        <v>1354</v>
      </c>
    </row>
    <row r="67" spans="1:8" x14ac:dyDescent="0.35">
      <c r="B67" t="s">
        <v>16</v>
      </c>
      <c r="C67" s="2">
        <v>4508</v>
      </c>
      <c r="D67" s="2">
        <v>3850</v>
      </c>
      <c r="E67" s="2">
        <v>3201</v>
      </c>
      <c r="F67" s="2">
        <v>2962</v>
      </c>
      <c r="G67" s="2">
        <v>790</v>
      </c>
      <c r="H67" s="2">
        <v>746</v>
      </c>
    </row>
    <row r="68" spans="1:8" x14ac:dyDescent="0.35">
      <c r="B68" t="s">
        <v>17</v>
      </c>
      <c r="C68" s="2">
        <v>11514</v>
      </c>
      <c r="D68" s="2">
        <v>11000</v>
      </c>
      <c r="E68" s="2">
        <v>10230</v>
      </c>
      <c r="F68" s="2">
        <v>9900</v>
      </c>
      <c r="G68" s="2">
        <v>531</v>
      </c>
      <c r="H68" s="2">
        <v>560</v>
      </c>
    </row>
    <row r="69" spans="1:8" x14ac:dyDescent="0.35">
      <c r="B69" t="s">
        <v>18</v>
      </c>
      <c r="C69" s="2">
        <v>12452</v>
      </c>
      <c r="D69" s="2">
        <v>13192</v>
      </c>
      <c r="E69" s="2">
        <v>14450</v>
      </c>
      <c r="F69" s="2">
        <v>14480</v>
      </c>
      <c r="G69" s="2">
        <v>377</v>
      </c>
      <c r="H69" s="2">
        <v>527</v>
      </c>
    </row>
    <row r="70" spans="1:8" ht="15" thickBot="1" x14ac:dyDescent="0.4">
      <c r="B70" s="16" t="s">
        <v>110</v>
      </c>
      <c r="C70" s="14">
        <f t="shared" ref="C70:H70" si="8">SUM(C65:C69)</f>
        <v>30614</v>
      </c>
      <c r="D70" s="14">
        <f t="shared" si="8"/>
        <v>29815</v>
      </c>
      <c r="E70" s="14">
        <f t="shared" si="8"/>
        <v>29044</v>
      </c>
      <c r="F70" s="69">
        <f t="shared" si="8"/>
        <v>28689</v>
      </c>
      <c r="G70" s="14">
        <f t="shared" si="8"/>
        <v>3109</v>
      </c>
      <c r="H70" s="14">
        <f t="shared" si="8"/>
        <v>3200</v>
      </c>
    </row>
    <row r="71" spans="1:8" x14ac:dyDescent="0.35">
      <c r="C71" s="2"/>
      <c r="D71" s="2"/>
    </row>
    <row r="72" spans="1:8" x14ac:dyDescent="0.35">
      <c r="A72" t="s">
        <v>9</v>
      </c>
      <c r="B72" t="s">
        <v>14</v>
      </c>
      <c r="C72" s="2">
        <v>1</v>
      </c>
      <c r="D72" s="2">
        <v>3</v>
      </c>
      <c r="E72" s="2">
        <v>3</v>
      </c>
      <c r="F72" s="2">
        <v>11</v>
      </c>
      <c r="G72" s="2">
        <v>10</v>
      </c>
      <c r="H72" s="2">
        <v>11</v>
      </c>
    </row>
    <row r="73" spans="1:8" x14ac:dyDescent="0.35">
      <c r="B73" t="s">
        <v>15</v>
      </c>
      <c r="C73" s="2">
        <v>1949</v>
      </c>
      <c r="D73" s="2">
        <v>1543</v>
      </c>
      <c r="E73" s="2">
        <v>986</v>
      </c>
      <c r="F73" s="2">
        <v>1388</v>
      </c>
      <c r="G73" s="2">
        <v>1330</v>
      </c>
      <c r="H73" s="2">
        <v>1292</v>
      </c>
    </row>
    <row r="74" spans="1:8" x14ac:dyDescent="0.35">
      <c r="B74" t="s">
        <v>16</v>
      </c>
      <c r="C74" s="2">
        <v>5651</v>
      </c>
      <c r="D74" s="2">
        <v>4953</v>
      </c>
      <c r="E74" s="2">
        <v>3976</v>
      </c>
      <c r="F74" s="2">
        <v>3805</v>
      </c>
      <c r="G74" s="2">
        <v>1035</v>
      </c>
      <c r="H74" s="2">
        <v>1017</v>
      </c>
    </row>
    <row r="75" spans="1:8" x14ac:dyDescent="0.35">
      <c r="B75" t="s">
        <v>17</v>
      </c>
      <c r="C75" s="2">
        <v>15196</v>
      </c>
      <c r="D75" s="2">
        <v>14513</v>
      </c>
      <c r="E75" s="2">
        <v>13725</v>
      </c>
      <c r="F75" s="2">
        <v>13393</v>
      </c>
      <c r="G75" s="2">
        <v>712</v>
      </c>
      <c r="H75" s="2">
        <v>783</v>
      </c>
    </row>
    <row r="76" spans="1:8" x14ac:dyDescent="0.35">
      <c r="B76" t="s">
        <v>18</v>
      </c>
      <c r="C76" s="2">
        <v>9305</v>
      </c>
      <c r="D76" s="2">
        <v>10186</v>
      </c>
      <c r="E76" s="2">
        <v>11630</v>
      </c>
      <c r="F76" s="2">
        <v>11827</v>
      </c>
      <c r="G76" s="2">
        <v>195</v>
      </c>
      <c r="H76" s="2">
        <v>279</v>
      </c>
    </row>
    <row r="77" spans="1:8" ht="15" thickBot="1" x14ac:dyDescent="0.4">
      <c r="B77" s="16" t="s">
        <v>110</v>
      </c>
      <c r="C77" s="14">
        <f t="shared" ref="C77:H77" si="9">SUM(C72:C76)</f>
        <v>32102</v>
      </c>
      <c r="D77" s="14">
        <f t="shared" si="9"/>
        <v>31198</v>
      </c>
      <c r="E77" s="14">
        <f t="shared" si="9"/>
        <v>30320</v>
      </c>
      <c r="F77" s="14">
        <f t="shared" si="9"/>
        <v>30424</v>
      </c>
      <c r="G77" s="14">
        <f t="shared" si="9"/>
        <v>3282</v>
      </c>
      <c r="H77" s="14">
        <f t="shared" si="9"/>
        <v>3382</v>
      </c>
    </row>
    <row r="78" spans="1:8" x14ac:dyDescent="0.35">
      <c r="C78" s="2"/>
      <c r="D78" s="2"/>
    </row>
    <row r="79" spans="1:8" x14ac:dyDescent="0.35">
      <c r="A79" s="6" t="s">
        <v>54</v>
      </c>
      <c r="B79" s="6" t="s">
        <v>11</v>
      </c>
      <c r="C79" s="15">
        <f>SUM(C85,C92)</f>
        <v>306065</v>
      </c>
      <c r="D79" s="15">
        <f>SUM(D85,D92)</f>
        <v>339001</v>
      </c>
      <c r="E79" s="15">
        <f>SUM(E85,E92)</f>
        <v>322250</v>
      </c>
      <c r="F79" s="15">
        <f>F85+F92</f>
        <v>297242</v>
      </c>
      <c r="G79" s="58">
        <f>G85+G92</f>
        <v>356349</v>
      </c>
      <c r="H79" s="58">
        <f>H85+H92</f>
        <v>444911</v>
      </c>
    </row>
    <row r="80" spans="1:8" x14ac:dyDescent="0.35">
      <c r="A80" t="s">
        <v>3</v>
      </c>
      <c r="B80" t="s">
        <v>14</v>
      </c>
      <c r="C80" s="2">
        <v>0</v>
      </c>
      <c r="D80" s="2">
        <v>2</v>
      </c>
      <c r="E80" s="2">
        <v>7</v>
      </c>
      <c r="F80" s="2">
        <v>2</v>
      </c>
      <c r="G80" s="2">
        <v>2</v>
      </c>
      <c r="H80" s="2">
        <v>13</v>
      </c>
    </row>
    <row r="81" spans="1:8" x14ac:dyDescent="0.35">
      <c r="B81" t="s">
        <v>15</v>
      </c>
      <c r="C81" s="2">
        <v>272</v>
      </c>
      <c r="D81" s="2">
        <v>245</v>
      </c>
      <c r="E81" s="2">
        <v>838</v>
      </c>
      <c r="F81" s="2">
        <v>133</v>
      </c>
      <c r="G81" s="2">
        <v>125</v>
      </c>
      <c r="H81" s="2">
        <v>941</v>
      </c>
    </row>
    <row r="82" spans="1:8" x14ac:dyDescent="0.35">
      <c r="B82" t="s">
        <v>16</v>
      </c>
      <c r="C82" s="2">
        <v>3773</v>
      </c>
      <c r="D82" s="2">
        <v>3412</v>
      </c>
      <c r="E82" s="2">
        <v>3994</v>
      </c>
      <c r="F82" s="2">
        <v>1773</v>
      </c>
      <c r="G82" s="2">
        <v>3575</v>
      </c>
      <c r="H82" s="2">
        <v>6042</v>
      </c>
    </row>
    <row r="83" spans="1:8" x14ac:dyDescent="0.35">
      <c r="B83" t="s">
        <v>17</v>
      </c>
      <c r="C83" s="2">
        <v>28306</v>
      </c>
      <c r="D83" s="2">
        <v>28441</v>
      </c>
      <c r="E83" s="2">
        <v>34268</v>
      </c>
      <c r="F83" s="2">
        <v>22458</v>
      </c>
      <c r="G83" s="2">
        <v>32277</v>
      </c>
      <c r="H83" s="2">
        <v>48319</v>
      </c>
    </row>
    <row r="84" spans="1:8" x14ac:dyDescent="0.35">
      <c r="B84" t="s">
        <v>18</v>
      </c>
      <c r="C84" s="2">
        <v>164501</v>
      </c>
      <c r="D84" s="2">
        <v>185655</v>
      </c>
      <c r="E84" s="2">
        <v>168806</v>
      </c>
      <c r="F84" s="2">
        <v>163260</v>
      </c>
      <c r="G84" s="2">
        <v>182222</v>
      </c>
      <c r="H84" s="2">
        <v>222107</v>
      </c>
    </row>
    <row r="85" spans="1:8" ht="15" thickBot="1" x14ac:dyDescent="0.4">
      <c r="B85" s="16" t="s">
        <v>110</v>
      </c>
      <c r="C85" s="14">
        <f t="shared" ref="C85:H85" si="10">SUM(C80:C84)</f>
        <v>196852</v>
      </c>
      <c r="D85" s="14">
        <f t="shared" si="10"/>
        <v>217755</v>
      </c>
      <c r="E85" s="14">
        <f t="shared" si="10"/>
        <v>207913</v>
      </c>
      <c r="F85" s="69">
        <f t="shared" si="10"/>
        <v>187626</v>
      </c>
      <c r="G85" s="14">
        <f t="shared" si="10"/>
        <v>218201</v>
      </c>
      <c r="H85" s="14">
        <f t="shared" si="10"/>
        <v>277422</v>
      </c>
    </row>
    <row r="86" spans="1:8" x14ac:dyDescent="0.35">
      <c r="C86" s="2"/>
      <c r="D86" s="2"/>
    </row>
    <row r="87" spans="1:8" x14ac:dyDescent="0.35">
      <c r="A87" t="s">
        <v>9</v>
      </c>
      <c r="B87" t="s">
        <v>14</v>
      </c>
      <c r="C87" s="2">
        <v>0</v>
      </c>
      <c r="D87" s="2">
        <v>0</v>
      </c>
      <c r="E87" s="2">
        <v>1</v>
      </c>
      <c r="F87" s="2">
        <v>0</v>
      </c>
      <c r="G87" s="2">
        <v>1</v>
      </c>
      <c r="H87" s="2">
        <v>2</v>
      </c>
    </row>
    <row r="88" spans="1:8" x14ac:dyDescent="0.35">
      <c r="B88" t="s">
        <v>15</v>
      </c>
      <c r="C88" s="2">
        <v>122</v>
      </c>
      <c r="D88" s="2">
        <v>105</v>
      </c>
      <c r="E88" s="2">
        <v>354</v>
      </c>
      <c r="F88" s="2">
        <v>71</v>
      </c>
      <c r="G88" s="2">
        <v>68</v>
      </c>
      <c r="H88" s="2">
        <v>410</v>
      </c>
    </row>
    <row r="89" spans="1:8" x14ac:dyDescent="0.35">
      <c r="B89" t="s">
        <v>16</v>
      </c>
      <c r="C89" s="2">
        <v>3425</v>
      </c>
      <c r="D89" s="2">
        <v>3132</v>
      </c>
      <c r="E89" s="2">
        <v>2920</v>
      </c>
      <c r="F89" s="2">
        <v>1887</v>
      </c>
      <c r="G89" s="2">
        <v>4175</v>
      </c>
      <c r="H89" s="2">
        <v>5239</v>
      </c>
    </row>
    <row r="90" spans="1:8" x14ac:dyDescent="0.35">
      <c r="B90" t="s">
        <v>17</v>
      </c>
      <c r="C90" s="2">
        <v>33751</v>
      </c>
      <c r="D90" s="2">
        <v>35304</v>
      </c>
      <c r="E90" s="2">
        <v>31585</v>
      </c>
      <c r="F90" s="2">
        <v>27935</v>
      </c>
      <c r="G90" s="2">
        <v>39185</v>
      </c>
      <c r="H90" s="2">
        <v>46500</v>
      </c>
    </row>
    <row r="91" spans="1:8" x14ac:dyDescent="0.35">
      <c r="B91" t="s">
        <v>18</v>
      </c>
      <c r="C91" s="2">
        <v>71915</v>
      </c>
      <c r="D91" s="2">
        <v>82705</v>
      </c>
      <c r="E91" s="2">
        <v>79477</v>
      </c>
      <c r="F91" s="2">
        <v>79723</v>
      </c>
      <c r="G91" s="2">
        <v>94719</v>
      </c>
      <c r="H91" s="2">
        <v>115338</v>
      </c>
    </row>
    <row r="92" spans="1:8" ht="15" thickBot="1" x14ac:dyDescent="0.4">
      <c r="B92" s="16" t="s">
        <v>110</v>
      </c>
      <c r="C92" s="14">
        <f t="shared" ref="C92:H92" si="11">SUM(C87:C91)</f>
        <v>109213</v>
      </c>
      <c r="D92" s="14">
        <f t="shared" si="11"/>
        <v>121246</v>
      </c>
      <c r="E92" s="14">
        <f t="shared" si="11"/>
        <v>114337</v>
      </c>
      <c r="F92" s="69">
        <f t="shared" si="11"/>
        <v>109616</v>
      </c>
      <c r="G92" s="14">
        <f t="shared" si="11"/>
        <v>138148</v>
      </c>
      <c r="H92" s="14">
        <f t="shared" si="11"/>
        <v>167489</v>
      </c>
    </row>
    <row r="93" spans="1:8" x14ac:dyDescent="0.35">
      <c r="A93" s="60" t="s">
        <v>350</v>
      </c>
      <c r="C93" s="18"/>
      <c r="D93" s="18"/>
      <c r="E93" s="61">
        <v>370</v>
      </c>
      <c r="F93" s="60">
        <v>367</v>
      </c>
      <c r="G93" s="124">
        <v>0</v>
      </c>
      <c r="H93" s="124">
        <v>0</v>
      </c>
    </row>
    <row r="94" spans="1:8" x14ac:dyDescent="0.35">
      <c r="A94" s="60" t="s">
        <v>351</v>
      </c>
      <c r="C94" s="18"/>
      <c r="D94" s="18"/>
      <c r="E94" s="61">
        <v>29</v>
      </c>
      <c r="F94" s="60">
        <v>29</v>
      </c>
      <c r="G94" s="60">
        <v>29</v>
      </c>
      <c r="H94" s="60">
        <v>29</v>
      </c>
    </row>
    <row r="95" spans="1:8" x14ac:dyDescent="0.35">
      <c r="C95" s="18"/>
      <c r="D95" s="18"/>
      <c r="E95" s="18"/>
    </row>
    <row r="96" spans="1:8" x14ac:dyDescent="0.35">
      <c r="A96" s="5" t="s">
        <v>337</v>
      </c>
      <c r="B96" s="4"/>
      <c r="C96" s="4"/>
      <c r="D96" s="4"/>
      <c r="E96" s="4"/>
      <c r="F96" s="4"/>
      <c r="G96" s="112"/>
      <c r="H96" s="112"/>
    </row>
    <row r="97" spans="1:8" x14ac:dyDescent="0.35">
      <c r="A97" s="6" t="s">
        <v>338</v>
      </c>
      <c r="B97" s="6" t="s">
        <v>11</v>
      </c>
      <c r="C97" s="15">
        <f>SUM(C103,C110)</f>
        <v>17004</v>
      </c>
      <c r="D97" s="15">
        <f>SUM(D103,D110)</f>
        <v>30829</v>
      </c>
      <c r="E97" s="15">
        <f>SUM(E103,E110)</f>
        <v>96968</v>
      </c>
      <c r="F97" s="15">
        <f>F103+F110</f>
        <v>138557</v>
      </c>
      <c r="G97" s="58">
        <f>G103+G110</f>
        <v>150110</v>
      </c>
      <c r="H97" s="58">
        <f>H103+H110</f>
        <v>165331</v>
      </c>
    </row>
    <row r="98" spans="1:8" x14ac:dyDescent="0.35">
      <c r="A98" t="s">
        <v>3</v>
      </c>
      <c r="B98" t="s">
        <v>14</v>
      </c>
      <c r="C98" s="2">
        <v>0</v>
      </c>
      <c r="D98" s="2">
        <v>3</v>
      </c>
      <c r="E98" s="2">
        <v>7</v>
      </c>
      <c r="F98" s="2">
        <v>15</v>
      </c>
      <c r="G98" s="2">
        <v>25</v>
      </c>
      <c r="H98" s="2">
        <v>35</v>
      </c>
    </row>
    <row r="99" spans="1:8" x14ac:dyDescent="0.35">
      <c r="B99" t="s">
        <v>15</v>
      </c>
      <c r="C99" s="2">
        <v>1501</v>
      </c>
      <c r="D99" s="2">
        <v>2249</v>
      </c>
      <c r="E99" s="2">
        <v>4674</v>
      </c>
      <c r="F99" s="2">
        <v>6963</v>
      </c>
      <c r="G99" s="2">
        <v>6555</v>
      </c>
      <c r="H99" s="2">
        <v>7421</v>
      </c>
    </row>
    <row r="100" spans="1:8" x14ac:dyDescent="0.35">
      <c r="B100" t="s">
        <v>16</v>
      </c>
      <c r="C100" s="2">
        <v>5288</v>
      </c>
      <c r="D100" s="2">
        <v>9099</v>
      </c>
      <c r="E100" s="2">
        <v>25164</v>
      </c>
      <c r="F100" s="2">
        <v>34202</v>
      </c>
      <c r="G100" s="2">
        <v>35810</v>
      </c>
      <c r="H100" s="2">
        <v>37732</v>
      </c>
    </row>
    <row r="101" spans="1:8" x14ac:dyDescent="0.35">
      <c r="B101" t="s">
        <v>17</v>
      </c>
      <c r="C101" s="2">
        <v>3662</v>
      </c>
      <c r="D101" s="2">
        <v>6710</v>
      </c>
      <c r="E101" s="2">
        <v>24314</v>
      </c>
      <c r="F101" s="2">
        <v>35631</v>
      </c>
      <c r="G101" s="2">
        <v>39744</v>
      </c>
      <c r="H101" s="2">
        <v>43794</v>
      </c>
    </row>
    <row r="102" spans="1:8" x14ac:dyDescent="0.35">
      <c r="B102" t="s">
        <v>18</v>
      </c>
      <c r="C102" s="2">
        <v>211</v>
      </c>
      <c r="D102" s="2">
        <v>361</v>
      </c>
      <c r="E102" s="2">
        <v>2113</v>
      </c>
      <c r="F102" s="2">
        <v>1921</v>
      </c>
      <c r="G102" s="2">
        <v>2199</v>
      </c>
      <c r="H102" s="2">
        <v>2692</v>
      </c>
    </row>
    <row r="103" spans="1:8" ht="15" thickBot="1" x14ac:dyDescent="0.4">
      <c r="B103" s="16" t="s">
        <v>110</v>
      </c>
      <c r="C103" s="14">
        <f t="shared" ref="C103:H103" si="12">SUM(C98:C102)</f>
        <v>10662</v>
      </c>
      <c r="D103" s="14">
        <f t="shared" si="12"/>
        <v>18422</v>
      </c>
      <c r="E103" s="14">
        <f t="shared" si="12"/>
        <v>56272</v>
      </c>
      <c r="F103" s="14">
        <f t="shared" si="12"/>
        <v>78732</v>
      </c>
      <c r="G103" s="14">
        <f t="shared" si="12"/>
        <v>84333</v>
      </c>
      <c r="H103" s="14">
        <f t="shared" si="12"/>
        <v>91674</v>
      </c>
    </row>
    <row r="104" spans="1:8" x14ac:dyDescent="0.35">
      <c r="C104" s="2"/>
      <c r="D104" s="2"/>
    </row>
    <row r="105" spans="1:8" x14ac:dyDescent="0.35">
      <c r="A105" t="s">
        <v>9</v>
      </c>
      <c r="B105" t="s">
        <v>14</v>
      </c>
      <c r="C105" s="2">
        <v>0</v>
      </c>
      <c r="D105" s="2">
        <v>1</v>
      </c>
      <c r="E105" s="2">
        <v>3</v>
      </c>
      <c r="F105" s="2">
        <v>6</v>
      </c>
      <c r="G105" s="2">
        <v>14</v>
      </c>
      <c r="H105" s="2">
        <v>27</v>
      </c>
    </row>
    <row r="106" spans="1:8" x14ac:dyDescent="0.35">
      <c r="B106" t="s">
        <v>15</v>
      </c>
      <c r="C106" s="2">
        <v>914</v>
      </c>
      <c r="D106" s="2">
        <v>1564</v>
      </c>
      <c r="E106" s="2">
        <v>3634</v>
      </c>
      <c r="F106" s="2">
        <v>5838</v>
      </c>
      <c r="G106" s="2">
        <v>5671</v>
      </c>
      <c r="H106" s="2">
        <v>6943</v>
      </c>
    </row>
    <row r="107" spans="1:8" x14ac:dyDescent="0.35">
      <c r="B107" t="s">
        <v>16</v>
      </c>
      <c r="C107" s="2">
        <v>3474</v>
      </c>
      <c r="D107" s="2">
        <v>6698</v>
      </c>
      <c r="E107" s="2">
        <v>20454</v>
      </c>
      <c r="F107" s="2">
        <v>28746</v>
      </c>
      <c r="G107" s="2">
        <v>30953</v>
      </c>
      <c r="H107" s="2">
        <v>33581</v>
      </c>
    </row>
    <row r="108" spans="1:8" x14ac:dyDescent="0.35">
      <c r="B108" t="s">
        <v>17</v>
      </c>
      <c r="C108" s="2">
        <v>1864</v>
      </c>
      <c r="D108" s="2">
        <v>3953</v>
      </c>
      <c r="E108" s="2">
        <v>15560</v>
      </c>
      <c r="F108" s="2">
        <v>24175</v>
      </c>
      <c r="G108" s="2">
        <v>27872</v>
      </c>
      <c r="H108" s="2">
        <v>31566</v>
      </c>
    </row>
    <row r="109" spans="1:8" x14ac:dyDescent="0.35">
      <c r="B109" t="s">
        <v>18</v>
      </c>
      <c r="C109" s="2">
        <v>90</v>
      </c>
      <c r="D109" s="2">
        <v>191</v>
      </c>
      <c r="E109" s="2">
        <v>1045</v>
      </c>
      <c r="F109" s="2">
        <v>1060</v>
      </c>
      <c r="G109" s="2">
        <v>1267</v>
      </c>
      <c r="H109" s="2">
        <v>1540</v>
      </c>
    </row>
    <row r="110" spans="1:8" ht="15" thickBot="1" x14ac:dyDescent="0.4">
      <c r="B110" s="16" t="s">
        <v>110</v>
      </c>
      <c r="C110" s="14">
        <f t="shared" ref="C110:H110" si="13">SUM(C105:C109)</f>
        <v>6342</v>
      </c>
      <c r="D110" s="14">
        <f t="shared" si="13"/>
        <v>12407</v>
      </c>
      <c r="E110" s="14">
        <f t="shared" si="13"/>
        <v>40696</v>
      </c>
      <c r="F110" s="14">
        <f t="shared" si="13"/>
        <v>59825</v>
      </c>
      <c r="G110" s="14">
        <f t="shared" si="13"/>
        <v>65777</v>
      </c>
      <c r="H110" s="14">
        <f t="shared" si="13"/>
        <v>73657</v>
      </c>
    </row>
    <row r="111" spans="1:8" x14ac:dyDescent="0.35">
      <c r="C111" s="18"/>
      <c r="D111" s="18"/>
      <c r="E111" s="18"/>
    </row>
    <row r="112" spans="1:8" x14ac:dyDescent="0.35">
      <c r="A112" s="6" t="s">
        <v>339</v>
      </c>
      <c r="B112" s="6" t="s">
        <v>11</v>
      </c>
      <c r="C112" s="15">
        <f>SUM(C118,C125)</f>
        <v>16934</v>
      </c>
      <c r="D112" s="15">
        <f>SUM(D118,D125)</f>
        <v>17618</v>
      </c>
      <c r="E112" s="15">
        <f>SUM(E118,E125)</f>
        <v>35408</v>
      </c>
      <c r="F112" s="15">
        <f>F118+F125</f>
        <v>50480</v>
      </c>
      <c r="G112" s="58">
        <f>G118+G125</f>
        <v>43701</v>
      </c>
      <c r="H112" s="58">
        <f>H118+H125</f>
        <v>44831</v>
      </c>
    </row>
    <row r="113" spans="1:8" x14ac:dyDescent="0.35">
      <c r="A113" t="s">
        <v>3</v>
      </c>
      <c r="B113" t="s">
        <v>14</v>
      </c>
      <c r="C113" s="2">
        <v>0</v>
      </c>
      <c r="D113" s="2">
        <v>0</v>
      </c>
      <c r="E113" s="2">
        <v>1</v>
      </c>
      <c r="F113" s="2">
        <v>3</v>
      </c>
      <c r="G113" s="2">
        <v>1</v>
      </c>
      <c r="H113" s="2">
        <v>2</v>
      </c>
    </row>
    <row r="114" spans="1:8" x14ac:dyDescent="0.35">
      <c r="B114" t="s">
        <v>15</v>
      </c>
      <c r="C114" s="2">
        <v>422</v>
      </c>
      <c r="D114" s="2">
        <v>358</v>
      </c>
      <c r="E114" s="2">
        <v>468</v>
      </c>
      <c r="F114" s="2">
        <v>965</v>
      </c>
      <c r="G114" s="2">
        <v>733</v>
      </c>
      <c r="H114" s="2">
        <v>655</v>
      </c>
    </row>
    <row r="115" spans="1:8" x14ac:dyDescent="0.35">
      <c r="B115" t="s">
        <v>16</v>
      </c>
      <c r="C115" s="2">
        <v>3884</v>
      </c>
      <c r="D115" s="2">
        <v>3942</v>
      </c>
      <c r="E115" s="2">
        <v>6380</v>
      </c>
      <c r="F115" s="2">
        <v>10007</v>
      </c>
      <c r="G115" s="2">
        <v>8279</v>
      </c>
      <c r="H115" s="2">
        <v>7927</v>
      </c>
    </row>
    <row r="116" spans="1:8" x14ac:dyDescent="0.35">
      <c r="B116" t="s">
        <v>17</v>
      </c>
      <c r="C116" s="2">
        <v>5521</v>
      </c>
      <c r="D116" s="2">
        <v>6084</v>
      </c>
      <c r="E116" s="2">
        <v>11805</v>
      </c>
      <c r="F116" s="2">
        <v>16925</v>
      </c>
      <c r="G116" s="2">
        <v>15221</v>
      </c>
      <c r="H116" s="2">
        <v>15976</v>
      </c>
    </row>
    <row r="117" spans="1:8" x14ac:dyDescent="0.35">
      <c r="B117" t="s">
        <v>18</v>
      </c>
      <c r="C117" s="2">
        <v>608</v>
      </c>
      <c r="D117" s="2">
        <v>332</v>
      </c>
      <c r="E117" s="2">
        <v>2414</v>
      </c>
      <c r="F117" s="2">
        <v>1138</v>
      </c>
      <c r="G117" s="2">
        <v>895</v>
      </c>
      <c r="H117" s="2">
        <v>1061</v>
      </c>
    </row>
    <row r="118" spans="1:8" ht="15" thickBot="1" x14ac:dyDescent="0.4">
      <c r="B118" s="16" t="s">
        <v>110</v>
      </c>
      <c r="C118" s="14">
        <f t="shared" ref="C118:H118" si="14">SUM(C113:C117)</f>
        <v>10435</v>
      </c>
      <c r="D118" s="14">
        <f t="shared" si="14"/>
        <v>10716</v>
      </c>
      <c r="E118" s="14">
        <f t="shared" si="14"/>
        <v>21068</v>
      </c>
      <c r="F118" s="14">
        <f t="shared" si="14"/>
        <v>29038</v>
      </c>
      <c r="G118" s="14">
        <f t="shared" si="14"/>
        <v>25129</v>
      </c>
      <c r="H118" s="14">
        <f t="shared" si="14"/>
        <v>25621</v>
      </c>
    </row>
    <row r="119" spans="1:8" x14ac:dyDescent="0.35">
      <c r="C119" s="2"/>
      <c r="D119" s="2"/>
    </row>
    <row r="120" spans="1:8" x14ac:dyDescent="0.35">
      <c r="A120" t="s">
        <v>9</v>
      </c>
      <c r="B120" t="s">
        <v>14</v>
      </c>
      <c r="C120" s="2">
        <v>0</v>
      </c>
      <c r="D120" s="2">
        <v>1</v>
      </c>
      <c r="E120" s="2">
        <v>0</v>
      </c>
      <c r="F120" s="2">
        <v>0</v>
      </c>
      <c r="G120" s="2">
        <v>1</v>
      </c>
      <c r="H120" s="2">
        <v>1</v>
      </c>
    </row>
    <row r="121" spans="1:8" x14ac:dyDescent="0.35">
      <c r="B121" t="s">
        <v>15</v>
      </c>
      <c r="C121" s="2">
        <v>250</v>
      </c>
      <c r="D121" s="2">
        <v>200</v>
      </c>
      <c r="E121" s="2">
        <v>290</v>
      </c>
      <c r="F121" s="2">
        <v>820</v>
      </c>
      <c r="G121" s="2">
        <v>628</v>
      </c>
      <c r="H121" s="2">
        <v>579</v>
      </c>
    </row>
    <row r="122" spans="1:8" x14ac:dyDescent="0.35">
      <c r="B122" t="s">
        <v>16</v>
      </c>
      <c r="C122" s="2">
        <v>2874</v>
      </c>
      <c r="D122" s="2">
        <v>2994</v>
      </c>
      <c r="E122" s="2">
        <v>5183</v>
      </c>
      <c r="F122" s="2">
        <v>8634</v>
      </c>
      <c r="G122" s="2">
        <v>7313</v>
      </c>
      <c r="H122" s="2">
        <v>7234</v>
      </c>
    </row>
    <row r="123" spans="1:8" x14ac:dyDescent="0.35">
      <c r="B123" t="s">
        <v>17</v>
      </c>
      <c r="C123" s="2">
        <v>3136</v>
      </c>
      <c r="D123" s="2">
        <v>3544</v>
      </c>
      <c r="E123" s="2">
        <v>7673</v>
      </c>
      <c r="F123" s="2">
        <v>11320</v>
      </c>
      <c r="G123" s="2">
        <v>10120</v>
      </c>
      <c r="H123" s="2">
        <v>10835</v>
      </c>
    </row>
    <row r="124" spans="1:8" x14ac:dyDescent="0.35">
      <c r="B124" t="s">
        <v>18</v>
      </c>
      <c r="C124" s="2">
        <v>239</v>
      </c>
      <c r="D124" s="2">
        <v>163</v>
      </c>
      <c r="E124" s="2">
        <v>1194</v>
      </c>
      <c r="F124" s="2">
        <v>668</v>
      </c>
      <c r="G124" s="2">
        <v>510</v>
      </c>
      <c r="H124" s="2">
        <v>561</v>
      </c>
    </row>
    <row r="125" spans="1:8" ht="15" thickBot="1" x14ac:dyDescent="0.4">
      <c r="B125" s="16" t="s">
        <v>110</v>
      </c>
      <c r="C125" s="14">
        <f t="shared" ref="C125:H125" si="15">SUM(C120:C124)</f>
        <v>6499</v>
      </c>
      <c r="D125" s="14">
        <f t="shared" si="15"/>
        <v>6902</v>
      </c>
      <c r="E125" s="14">
        <f t="shared" si="15"/>
        <v>14340</v>
      </c>
      <c r="F125" s="14">
        <f t="shared" si="15"/>
        <v>21442</v>
      </c>
      <c r="G125" s="14">
        <f t="shared" si="15"/>
        <v>18572</v>
      </c>
      <c r="H125" s="14">
        <f t="shared" si="15"/>
        <v>19210</v>
      </c>
    </row>
    <row r="126" spans="1:8" x14ac:dyDescent="0.35">
      <c r="C126" s="18"/>
      <c r="D126" s="18"/>
      <c r="E126" s="18"/>
    </row>
    <row r="127" spans="1:8" x14ac:dyDescent="0.35">
      <c r="A127" s="6" t="s">
        <v>340</v>
      </c>
      <c r="B127" s="6" t="s">
        <v>11</v>
      </c>
      <c r="C127" s="15">
        <f>SUM(C133,C140)</f>
        <v>26890</v>
      </c>
      <c r="D127" s="15">
        <f>SUM(D133,D140)</f>
        <v>32821</v>
      </c>
      <c r="E127" s="15">
        <f>SUM(E133,E140)</f>
        <v>43066</v>
      </c>
      <c r="F127" s="15">
        <f>F133+F140</f>
        <v>43833</v>
      </c>
      <c r="G127" s="58">
        <f>G133+G140</f>
        <v>43790</v>
      </c>
      <c r="H127" s="58">
        <f>H133+H140</f>
        <v>43733</v>
      </c>
    </row>
    <row r="128" spans="1:8" x14ac:dyDescent="0.35">
      <c r="A128" t="s">
        <v>3</v>
      </c>
      <c r="B128" t="s">
        <v>14</v>
      </c>
      <c r="C128" s="2">
        <v>0</v>
      </c>
      <c r="D128" s="2">
        <v>13</v>
      </c>
      <c r="E128" s="2">
        <v>13</v>
      </c>
      <c r="F128" s="2">
        <v>13</v>
      </c>
      <c r="G128" s="2">
        <v>14</v>
      </c>
      <c r="H128" s="2">
        <v>16</v>
      </c>
    </row>
    <row r="129" spans="1:8" x14ac:dyDescent="0.35">
      <c r="B129" t="s">
        <v>15</v>
      </c>
      <c r="C129" s="2">
        <v>1284</v>
      </c>
      <c r="D129" s="2">
        <v>1655</v>
      </c>
      <c r="E129" s="2">
        <v>1315</v>
      </c>
      <c r="F129" s="2">
        <v>1295</v>
      </c>
      <c r="G129" s="2">
        <v>1102</v>
      </c>
      <c r="H129" s="2">
        <v>958</v>
      </c>
    </row>
    <row r="130" spans="1:8" x14ac:dyDescent="0.35">
      <c r="B130" t="s">
        <v>16</v>
      </c>
      <c r="C130" s="2">
        <v>7054</v>
      </c>
      <c r="D130" s="2">
        <v>8292</v>
      </c>
      <c r="E130" s="2">
        <v>9942</v>
      </c>
      <c r="F130" s="2">
        <v>10160</v>
      </c>
      <c r="G130" s="2">
        <v>9621</v>
      </c>
      <c r="H130" s="2">
        <v>9120</v>
      </c>
    </row>
    <row r="131" spans="1:8" x14ac:dyDescent="0.35">
      <c r="B131" t="s">
        <v>17</v>
      </c>
      <c r="C131" s="2">
        <v>6448</v>
      </c>
      <c r="D131" s="2">
        <v>8070</v>
      </c>
      <c r="E131" s="2">
        <v>11965</v>
      </c>
      <c r="F131" s="2">
        <v>12727</v>
      </c>
      <c r="G131" s="2">
        <v>13291</v>
      </c>
      <c r="H131" s="2">
        <v>13682</v>
      </c>
    </row>
    <row r="132" spans="1:8" x14ac:dyDescent="0.35">
      <c r="B132" t="s">
        <v>18</v>
      </c>
      <c r="C132" s="2">
        <v>696</v>
      </c>
      <c r="D132" s="2">
        <v>610</v>
      </c>
      <c r="E132" s="2">
        <v>1550</v>
      </c>
      <c r="F132" s="2">
        <v>972</v>
      </c>
      <c r="G132" s="2">
        <v>993</v>
      </c>
      <c r="H132" s="2">
        <v>1109</v>
      </c>
    </row>
    <row r="133" spans="1:8" ht="15" thickBot="1" x14ac:dyDescent="0.4">
      <c r="B133" s="16" t="s">
        <v>110</v>
      </c>
      <c r="C133" s="14">
        <f t="shared" ref="C133:H133" si="16">SUM(C128:C132)</f>
        <v>15482</v>
      </c>
      <c r="D133" s="14">
        <f t="shared" si="16"/>
        <v>18640</v>
      </c>
      <c r="E133" s="14">
        <f t="shared" si="16"/>
        <v>24785</v>
      </c>
      <c r="F133" s="69">
        <f t="shared" si="16"/>
        <v>25167</v>
      </c>
      <c r="G133" s="14">
        <f t="shared" si="16"/>
        <v>25021</v>
      </c>
      <c r="H133" s="14">
        <f t="shared" si="16"/>
        <v>24885</v>
      </c>
    </row>
    <row r="134" spans="1:8" x14ac:dyDescent="0.35">
      <c r="C134" s="2"/>
      <c r="D134" s="2"/>
    </row>
    <row r="135" spans="1:8" x14ac:dyDescent="0.35">
      <c r="A135" t="s">
        <v>9</v>
      </c>
      <c r="B135" t="s">
        <v>14</v>
      </c>
      <c r="C135" s="2">
        <v>0</v>
      </c>
      <c r="D135" s="2">
        <v>9</v>
      </c>
      <c r="E135" s="2">
        <v>8</v>
      </c>
      <c r="F135" s="2">
        <v>10</v>
      </c>
      <c r="G135" s="2">
        <v>8</v>
      </c>
      <c r="H135" s="2">
        <v>11</v>
      </c>
    </row>
    <row r="136" spans="1:8" x14ac:dyDescent="0.35">
      <c r="B136" t="s">
        <v>15</v>
      </c>
      <c r="C136" s="2">
        <v>1091</v>
      </c>
      <c r="D136" s="2">
        <v>1501</v>
      </c>
      <c r="E136" s="2">
        <v>1235</v>
      </c>
      <c r="F136" s="2">
        <v>1173</v>
      </c>
      <c r="G136" s="2">
        <v>1002</v>
      </c>
      <c r="H136" s="2">
        <v>889</v>
      </c>
    </row>
    <row r="137" spans="1:8" x14ac:dyDescent="0.35">
      <c r="B137" t="s">
        <v>16</v>
      </c>
      <c r="C137" s="2">
        <v>5626</v>
      </c>
      <c r="D137" s="2">
        <v>6705</v>
      </c>
      <c r="E137" s="2">
        <v>8021</v>
      </c>
      <c r="F137" s="2">
        <v>8202</v>
      </c>
      <c r="G137" s="2">
        <v>7916</v>
      </c>
      <c r="H137" s="2">
        <v>7606</v>
      </c>
    </row>
    <row r="138" spans="1:8" x14ac:dyDescent="0.35">
      <c r="B138" t="s">
        <v>17</v>
      </c>
      <c r="C138" s="2">
        <v>4316</v>
      </c>
      <c r="D138" s="2">
        <v>5600</v>
      </c>
      <c r="E138" s="2">
        <v>8183</v>
      </c>
      <c r="F138" s="2">
        <v>8723</v>
      </c>
      <c r="G138" s="2">
        <v>9260</v>
      </c>
      <c r="H138" s="2">
        <v>9714</v>
      </c>
    </row>
    <row r="139" spans="1:8" x14ac:dyDescent="0.35">
      <c r="B139" t="s">
        <v>18</v>
      </c>
      <c r="C139" s="2">
        <v>375</v>
      </c>
      <c r="D139" s="2">
        <v>366</v>
      </c>
      <c r="E139" s="2">
        <v>834</v>
      </c>
      <c r="F139" s="2">
        <v>558</v>
      </c>
      <c r="G139" s="2">
        <v>583</v>
      </c>
      <c r="H139" s="2">
        <v>628</v>
      </c>
    </row>
    <row r="140" spans="1:8" ht="15" thickBot="1" x14ac:dyDescent="0.4">
      <c r="B140" s="16" t="s">
        <v>110</v>
      </c>
      <c r="C140" s="14">
        <f t="shared" ref="C140:H140" si="17">SUM(C135:C139)</f>
        <v>11408</v>
      </c>
      <c r="D140" s="14">
        <f t="shared" si="17"/>
        <v>14181</v>
      </c>
      <c r="E140" s="14">
        <f t="shared" si="17"/>
        <v>18281</v>
      </c>
      <c r="F140" s="14">
        <f t="shared" si="17"/>
        <v>18666</v>
      </c>
      <c r="G140" s="14">
        <f t="shared" si="17"/>
        <v>18769</v>
      </c>
      <c r="H140" s="14">
        <f t="shared" si="17"/>
        <v>18848</v>
      </c>
    </row>
    <row r="142" spans="1:8" x14ac:dyDescent="0.35">
      <c r="A142" s="6" t="s">
        <v>93</v>
      </c>
      <c r="B142" s="6" t="s">
        <v>11</v>
      </c>
      <c r="C142" s="15">
        <f t="shared" ref="C142:H142" si="18">C158+C175</f>
        <v>411243</v>
      </c>
      <c r="D142" s="15">
        <f t="shared" si="18"/>
        <v>422137</v>
      </c>
      <c r="E142" s="15">
        <f t="shared" si="18"/>
        <v>424457</v>
      </c>
      <c r="F142" s="15">
        <f t="shared" si="18"/>
        <v>421754</v>
      </c>
      <c r="G142" s="58">
        <f t="shared" si="18"/>
        <v>400219</v>
      </c>
      <c r="H142" s="58">
        <f t="shared" si="18"/>
        <v>401426</v>
      </c>
    </row>
    <row r="143" spans="1:8" x14ac:dyDescent="0.35">
      <c r="A143" t="s">
        <v>3</v>
      </c>
      <c r="B143" t="s">
        <v>34</v>
      </c>
      <c r="C143" s="2">
        <v>73304</v>
      </c>
      <c r="D143" s="2">
        <v>74623</v>
      </c>
      <c r="E143" s="2">
        <v>74182</v>
      </c>
      <c r="F143" s="2">
        <v>72776</v>
      </c>
      <c r="G143" s="2">
        <v>69084</v>
      </c>
      <c r="H143" s="2">
        <v>69880</v>
      </c>
    </row>
    <row r="144" spans="1:8" x14ac:dyDescent="0.35">
      <c r="B144" t="s">
        <v>35</v>
      </c>
      <c r="C144" s="2">
        <v>2611</v>
      </c>
      <c r="D144" s="2">
        <v>2710</v>
      </c>
      <c r="E144" s="2">
        <v>2746</v>
      </c>
      <c r="F144" s="2">
        <v>2772</v>
      </c>
      <c r="G144" s="2">
        <v>2544</v>
      </c>
      <c r="H144" s="2">
        <v>2411</v>
      </c>
    </row>
    <row r="145" spans="1:8" x14ac:dyDescent="0.35">
      <c r="B145" t="s">
        <v>36</v>
      </c>
      <c r="C145" s="2">
        <v>7334</v>
      </c>
      <c r="D145" s="2">
        <v>7482</v>
      </c>
      <c r="E145" s="2">
        <v>7406</v>
      </c>
      <c r="F145" s="2">
        <v>7355</v>
      </c>
      <c r="G145" s="2">
        <v>6840</v>
      </c>
      <c r="H145" s="2">
        <v>6873</v>
      </c>
    </row>
    <row r="146" spans="1:8" x14ac:dyDescent="0.35">
      <c r="B146" t="s">
        <v>37</v>
      </c>
      <c r="C146" s="2">
        <v>697</v>
      </c>
      <c r="D146" s="2">
        <v>700</v>
      </c>
      <c r="E146" s="2">
        <v>770</v>
      </c>
      <c r="F146" s="2">
        <v>750</v>
      </c>
      <c r="G146" s="2">
        <v>682</v>
      </c>
      <c r="H146" s="2">
        <v>670</v>
      </c>
    </row>
    <row r="147" spans="1:8" x14ac:dyDescent="0.35">
      <c r="B147" t="s">
        <v>38</v>
      </c>
      <c r="C147" s="2">
        <v>1667</v>
      </c>
      <c r="D147" s="2">
        <v>1678</v>
      </c>
      <c r="E147" s="2">
        <v>1678</v>
      </c>
      <c r="F147" s="2">
        <v>1622</v>
      </c>
      <c r="G147" s="2">
        <v>1428</v>
      </c>
      <c r="H147" s="2">
        <v>1223</v>
      </c>
    </row>
    <row r="148" spans="1:8" x14ac:dyDescent="0.35">
      <c r="B148" t="s">
        <v>39</v>
      </c>
      <c r="C148" s="2">
        <v>2441</v>
      </c>
      <c r="D148" s="2">
        <v>2429</v>
      </c>
      <c r="E148" s="2">
        <v>2465</v>
      </c>
      <c r="F148" s="2">
        <v>2436</v>
      </c>
      <c r="G148" s="2">
        <v>2270</v>
      </c>
      <c r="H148" s="2">
        <v>2165</v>
      </c>
    </row>
    <row r="149" spans="1:8" x14ac:dyDescent="0.35">
      <c r="B149" t="s">
        <v>40</v>
      </c>
      <c r="C149" s="2">
        <v>15009</v>
      </c>
      <c r="D149" s="2">
        <v>15138</v>
      </c>
      <c r="E149" s="2">
        <v>14831</v>
      </c>
      <c r="F149" s="2">
        <v>14512</v>
      </c>
      <c r="G149" s="2">
        <v>13480</v>
      </c>
      <c r="H149" s="2">
        <v>13545</v>
      </c>
    </row>
    <row r="150" spans="1:8" x14ac:dyDescent="0.35">
      <c r="B150" t="s">
        <v>41</v>
      </c>
      <c r="C150" s="2">
        <v>12063</v>
      </c>
      <c r="D150" s="2">
        <v>12369</v>
      </c>
      <c r="E150" s="2">
        <v>12313</v>
      </c>
      <c r="F150" s="2">
        <v>11982</v>
      </c>
      <c r="G150" s="2">
        <v>11534</v>
      </c>
      <c r="H150" s="2">
        <v>11692</v>
      </c>
    </row>
    <row r="151" spans="1:8" x14ac:dyDescent="0.35">
      <c r="B151" t="s">
        <v>42</v>
      </c>
      <c r="C151" s="2">
        <v>41705</v>
      </c>
      <c r="D151" s="2">
        <v>43853</v>
      </c>
      <c r="E151" s="2">
        <v>45239</v>
      </c>
      <c r="F151" s="2">
        <v>45824</v>
      </c>
      <c r="G151" s="2">
        <v>45740</v>
      </c>
      <c r="H151" s="2">
        <v>47253</v>
      </c>
    </row>
    <row r="152" spans="1:8" x14ac:dyDescent="0.35">
      <c r="B152" t="s">
        <v>43</v>
      </c>
      <c r="C152" s="2">
        <v>1052</v>
      </c>
      <c r="D152" s="2">
        <v>1099</v>
      </c>
      <c r="E152" s="2">
        <v>1132</v>
      </c>
      <c r="F152" s="2">
        <v>1154</v>
      </c>
      <c r="G152" s="2">
        <v>1149</v>
      </c>
      <c r="H152" s="2">
        <v>1206</v>
      </c>
    </row>
    <row r="153" spans="1:8" x14ac:dyDescent="0.35">
      <c r="B153" t="s">
        <v>44</v>
      </c>
      <c r="C153" s="2">
        <v>4105</v>
      </c>
      <c r="D153" s="2">
        <v>4161</v>
      </c>
      <c r="E153" s="2">
        <v>4099</v>
      </c>
      <c r="F153" s="2">
        <v>4047</v>
      </c>
      <c r="G153" s="2">
        <v>3785</v>
      </c>
      <c r="H153" s="2">
        <v>3847</v>
      </c>
    </row>
    <row r="154" spans="1:8" x14ac:dyDescent="0.35">
      <c r="B154" t="s">
        <v>45</v>
      </c>
      <c r="C154" s="2">
        <v>52307</v>
      </c>
      <c r="D154" s="2">
        <v>51694</v>
      </c>
      <c r="E154" s="2">
        <v>50523</v>
      </c>
      <c r="F154" s="2">
        <v>49069</v>
      </c>
      <c r="G154" s="2">
        <v>46075</v>
      </c>
      <c r="H154" s="2">
        <v>43820</v>
      </c>
    </row>
    <row r="155" spans="1:8" x14ac:dyDescent="0.35">
      <c r="B155" t="s">
        <v>46</v>
      </c>
      <c r="C155" s="2">
        <v>5266</v>
      </c>
      <c r="D155" s="2">
        <v>5451</v>
      </c>
      <c r="E155" s="2">
        <v>5511</v>
      </c>
      <c r="F155" s="2">
        <v>5487</v>
      </c>
      <c r="G155" s="2">
        <v>5369</v>
      </c>
      <c r="H155" s="2">
        <v>5464</v>
      </c>
    </row>
    <row r="156" spans="1:8" x14ac:dyDescent="0.35">
      <c r="B156" t="s">
        <v>47</v>
      </c>
      <c r="C156" s="2">
        <v>18377</v>
      </c>
      <c r="D156" s="2">
        <v>19005</v>
      </c>
      <c r="E156" s="2">
        <v>19351</v>
      </c>
      <c r="F156" s="2">
        <v>19461</v>
      </c>
      <c r="G156" s="2">
        <v>19000</v>
      </c>
      <c r="H156" s="2">
        <v>18441</v>
      </c>
    </row>
    <row r="157" spans="1:8" x14ac:dyDescent="0.35">
      <c r="B157" t="s">
        <v>0</v>
      </c>
      <c r="C157" s="2">
        <v>245</v>
      </c>
      <c r="D157" s="2">
        <v>235</v>
      </c>
      <c r="E157" s="2">
        <v>221</v>
      </c>
      <c r="F157" s="2">
        <v>203</v>
      </c>
      <c r="G157" s="2">
        <v>154</v>
      </c>
      <c r="H157" s="2">
        <v>134</v>
      </c>
    </row>
    <row r="158" spans="1:8" ht="15" thickBot="1" x14ac:dyDescent="0.4">
      <c r="B158" s="16" t="s">
        <v>110</v>
      </c>
      <c r="C158" s="14">
        <f t="shared" ref="C158:H158" si="19">SUM(C143:C157)</f>
        <v>238183</v>
      </c>
      <c r="D158" s="14">
        <f t="shared" si="19"/>
        <v>242627</v>
      </c>
      <c r="E158" s="14">
        <f t="shared" si="19"/>
        <v>242467</v>
      </c>
      <c r="F158" s="14">
        <f t="shared" si="19"/>
        <v>239450</v>
      </c>
      <c r="G158" s="14">
        <f t="shared" si="19"/>
        <v>229134</v>
      </c>
      <c r="H158" s="14">
        <f t="shared" si="19"/>
        <v>228624</v>
      </c>
    </row>
    <row r="159" spans="1:8" x14ac:dyDescent="0.35">
      <c r="C159" s="2"/>
      <c r="D159" s="2"/>
    </row>
    <row r="160" spans="1:8" x14ac:dyDescent="0.35">
      <c r="A160" t="s">
        <v>9</v>
      </c>
      <c r="B160" t="s">
        <v>34</v>
      </c>
      <c r="C160" s="2">
        <v>51647</v>
      </c>
      <c r="D160" s="2">
        <v>53803</v>
      </c>
      <c r="E160" s="2">
        <v>54242</v>
      </c>
      <c r="F160" s="2">
        <v>53801</v>
      </c>
      <c r="G160" s="2">
        <v>49749</v>
      </c>
      <c r="H160" s="2">
        <v>51189</v>
      </c>
    </row>
    <row r="161" spans="2:8" x14ac:dyDescent="0.35">
      <c r="B161" t="s">
        <v>35</v>
      </c>
      <c r="C161" s="2">
        <v>933</v>
      </c>
      <c r="D161" s="2">
        <v>1003</v>
      </c>
      <c r="E161" s="2">
        <v>1039</v>
      </c>
      <c r="F161" s="2">
        <v>1087</v>
      </c>
      <c r="G161" s="2">
        <v>1159</v>
      </c>
      <c r="H161" s="2">
        <v>1137</v>
      </c>
    </row>
    <row r="162" spans="2:8" x14ac:dyDescent="0.35">
      <c r="B162" t="s">
        <v>36</v>
      </c>
      <c r="C162" s="2">
        <v>4325</v>
      </c>
      <c r="D162" s="2">
        <v>4482</v>
      </c>
      <c r="E162" s="2">
        <v>4507</v>
      </c>
      <c r="F162" s="2">
        <v>4540</v>
      </c>
      <c r="G162" s="2">
        <v>4389</v>
      </c>
      <c r="H162" s="2">
        <v>4504</v>
      </c>
    </row>
    <row r="163" spans="2:8" x14ac:dyDescent="0.35">
      <c r="B163" t="s">
        <v>37</v>
      </c>
      <c r="C163" s="2">
        <v>393</v>
      </c>
      <c r="D163" s="2">
        <v>411</v>
      </c>
      <c r="E163" s="2">
        <v>441</v>
      </c>
      <c r="F163" s="2">
        <v>445</v>
      </c>
      <c r="G163" s="2">
        <v>418</v>
      </c>
      <c r="H163" s="2">
        <v>406</v>
      </c>
    </row>
    <row r="164" spans="2:8" x14ac:dyDescent="0.35">
      <c r="B164" t="s">
        <v>38</v>
      </c>
      <c r="C164" s="2">
        <v>1052</v>
      </c>
      <c r="D164" s="2">
        <v>1096</v>
      </c>
      <c r="E164" s="2">
        <v>1120</v>
      </c>
      <c r="F164" s="2">
        <v>1129</v>
      </c>
      <c r="G164" s="2">
        <v>963</v>
      </c>
      <c r="H164" s="2">
        <v>829</v>
      </c>
    </row>
    <row r="165" spans="2:8" x14ac:dyDescent="0.35">
      <c r="B165" t="s">
        <v>39</v>
      </c>
      <c r="C165" s="2">
        <v>2296</v>
      </c>
      <c r="D165" s="2">
        <v>2252</v>
      </c>
      <c r="E165" s="2">
        <v>2293</v>
      </c>
      <c r="F165" s="2">
        <v>2280</v>
      </c>
      <c r="G165" s="2">
        <v>2085</v>
      </c>
      <c r="H165" s="2">
        <v>2022</v>
      </c>
    </row>
    <row r="166" spans="2:8" x14ac:dyDescent="0.35">
      <c r="B166" t="s">
        <v>40</v>
      </c>
      <c r="C166" s="2">
        <v>8065</v>
      </c>
      <c r="D166" s="2">
        <v>8277</v>
      </c>
      <c r="E166" s="2">
        <v>8262</v>
      </c>
      <c r="F166" s="2">
        <v>8238</v>
      </c>
      <c r="G166" s="2">
        <v>8013</v>
      </c>
      <c r="H166" s="2">
        <v>8239</v>
      </c>
    </row>
    <row r="167" spans="2:8" x14ac:dyDescent="0.35">
      <c r="B167" t="s">
        <v>41</v>
      </c>
      <c r="C167" s="2">
        <v>8098</v>
      </c>
      <c r="D167" s="2">
        <v>8468</v>
      </c>
      <c r="E167" s="2">
        <v>8575</v>
      </c>
      <c r="F167" s="2">
        <v>8510</v>
      </c>
      <c r="G167" s="2">
        <v>8370</v>
      </c>
      <c r="H167" s="2">
        <v>8639</v>
      </c>
    </row>
    <row r="168" spans="2:8" x14ac:dyDescent="0.35">
      <c r="B168" t="s">
        <v>42</v>
      </c>
      <c r="C168" s="2">
        <v>34335</v>
      </c>
      <c r="D168" s="2">
        <v>36483</v>
      </c>
      <c r="E168" s="2">
        <v>37924</v>
      </c>
      <c r="F168" s="2">
        <v>38801</v>
      </c>
      <c r="G168" s="2">
        <v>37499</v>
      </c>
      <c r="H168" s="2">
        <v>38968</v>
      </c>
    </row>
    <row r="169" spans="2:8" x14ac:dyDescent="0.35">
      <c r="B169" t="s">
        <v>43</v>
      </c>
      <c r="C169" s="2">
        <v>630</v>
      </c>
      <c r="D169" s="2">
        <v>711</v>
      </c>
      <c r="E169" s="2">
        <v>762</v>
      </c>
      <c r="F169" s="2">
        <v>793</v>
      </c>
      <c r="G169" s="2">
        <v>760</v>
      </c>
      <c r="H169" s="2">
        <v>797</v>
      </c>
    </row>
    <row r="170" spans="2:8" x14ac:dyDescent="0.35">
      <c r="B170" t="s">
        <v>44</v>
      </c>
      <c r="C170" s="2">
        <v>2408</v>
      </c>
      <c r="D170" s="2">
        <v>2472</v>
      </c>
      <c r="E170" s="2">
        <v>2493</v>
      </c>
      <c r="F170" s="2">
        <v>2506</v>
      </c>
      <c r="G170" s="2">
        <v>2426</v>
      </c>
      <c r="H170" s="2">
        <v>2545</v>
      </c>
    </row>
    <row r="171" spans="2:8" x14ac:dyDescent="0.35">
      <c r="B171" t="s">
        <v>45</v>
      </c>
      <c r="C171" s="2">
        <v>42921</v>
      </c>
      <c r="D171" s="2">
        <v>43178</v>
      </c>
      <c r="E171" s="2">
        <v>42898</v>
      </c>
      <c r="F171" s="2">
        <v>42246</v>
      </c>
      <c r="G171" s="2">
        <v>37718</v>
      </c>
      <c r="H171" s="2">
        <v>35988</v>
      </c>
    </row>
    <row r="172" spans="2:8" x14ac:dyDescent="0.35">
      <c r="B172" t="s">
        <v>46</v>
      </c>
      <c r="C172" s="2">
        <v>3256</v>
      </c>
      <c r="D172" s="2">
        <v>3508</v>
      </c>
      <c r="E172" s="2">
        <v>3640</v>
      </c>
      <c r="F172" s="2">
        <v>3725</v>
      </c>
      <c r="G172" s="2">
        <v>3748</v>
      </c>
      <c r="H172" s="2">
        <v>3937</v>
      </c>
    </row>
    <row r="173" spans="2:8" x14ac:dyDescent="0.35">
      <c r="B173" t="s">
        <v>47</v>
      </c>
      <c r="C173" s="2">
        <v>12602</v>
      </c>
      <c r="D173" s="2">
        <v>13268</v>
      </c>
      <c r="E173" s="2">
        <v>13696</v>
      </c>
      <c r="F173" s="2">
        <v>14109</v>
      </c>
      <c r="G173" s="2">
        <v>13701</v>
      </c>
      <c r="H173" s="2">
        <v>13509</v>
      </c>
    </row>
    <row r="174" spans="2:8" x14ac:dyDescent="0.35">
      <c r="B174" t="s">
        <v>0</v>
      </c>
      <c r="C174" s="2">
        <v>99</v>
      </c>
      <c r="D174" s="2">
        <v>98</v>
      </c>
      <c r="E174" s="2">
        <v>98</v>
      </c>
      <c r="F174" s="2">
        <v>94</v>
      </c>
      <c r="G174" s="2">
        <v>87</v>
      </c>
      <c r="H174" s="2">
        <v>93</v>
      </c>
    </row>
    <row r="175" spans="2:8" ht="15" thickBot="1" x14ac:dyDescent="0.4">
      <c r="B175" s="16" t="s">
        <v>110</v>
      </c>
      <c r="C175" s="14">
        <f t="shared" ref="C175:H175" si="20">SUM(C160:C174)</f>
        <v>173060</v>
      </c>
      <c r="D175" s="14">
        <f t="shared" si="20"/>
        <v>179510</v>
      </c>
      <c r="E175" s="14">
        <f t="shared" si="20"/>
        <v>181990</v>
      </c>
      <c r="F175" s="14">
        <f t="shared" si="20"/>
        <v>182304</v>
      </c>
      <c r="G175" s="14">
        <f t="shared" si="20"/>
        <v>171085</v>
      </c>
      <c r="H175" s="14">
        <f t="shared" si="20"/>
        <v>172802</v>
      </c>
    </row>
    <row r="176" spans="2:8" x14ac:dyDescent="0.35">
      <c r="C176" s="2"/>
      <c r="D176" s="2"/>
    </row>
    <row r="177" spans="1:8" x14ac:dyDescent="0.35">
      <c r="A177" s="6" t="s">
        <v>49</v>
      </c>
      <c r="B177" s="6" t="s">
        <v>11</v>
      </c>
      <c r="C177" s="15">
        <f t="shared" ref="C177:H177" si="21">C193+C210</f>
        <v>19269</v>
      </c>
      <c r="D177" s="15">
        <f t="shared" si="21"/>
        <v>21399</v>
      </c>
      <c r="E177" s="15">
        <f t="shared" si="21"/>
        <v>22624</v>
      </c>
      <c r="F177" s="15">
        <f t="shared" si="21"/>
        <v>25212</v>
      </c>
      <c r="G177" s="58">
        <f t="shared" si="21"/>
        <v>21398</v>
      </c>
      <c r="H177" s="58">
        <f t="shared" si="21"/>
        <v>26318</v>
      </c>
    </row>
    <row r="178" spans="1:8" x14ac:dyDescent="0.35">
      <c r="A178" t="s">
        <v>3</v>
      </c>
      <c r="B178" t="s">
        <v>34</v>
      </c>
      <c r="C178" s="2">
        <v>2020</v>
      </c>
      <c r="D178" s="2">
        <v>2378</v>
      </c>
      <c r="E178" s="2">
        <v>2528</v>
      </c>
      <c r="F178" s="2">
        <v>2765</v>
      </c>
      <c r="G178" s="2">
        <v>2533</v>
      </c>
      <c r="H178" s="2">
        <v>2727</v>
      </c>
    </row>
    <row r="179" spans="1:8" x14ac:dyDescent="0.35">
      <c r="B179" t="s">
        <v>35</v>
      </c>
      <c r="C179" s="2">
        <v>324</v>
      </c>
      <c r="D179" s="2">
        <v>325</v>
      </c>
      <c r="E179" s="2">
        <v>326</v>
      </c>
      <c r="F179" s="2">
        <v>330</v>
      </c>
      <c r="G179" s="2">
        <v>202</v>
      </c>
      <c r="H179" s="2">
        <v>253</v>
      </c>
    </row>
    <row r="180" spans="1:8" x14ac:dyDescent="0.35">
      <c r="B180" t="s">
        <v>36</v>
      </c>
      <c r="C180" s="2">
        <v>527</v>
      </c>
      <c r="D180" s="2">
        <v>570</v>
      </c>
      <c r="E180" s="2">
        <v>584</v>
      </c>
      <c r="F180" s="2">
        <v>640</v>
      </c>
      <c r="G180" s="2">
        <v>526</v>
      </c>
      <c r="H180" s="2">
        <v>714</v>
      </c>
    </row>
    <row r="181" spans="1:8" x14ac:dyDescent="0.35">
      <c r="B181" t="s">
        <v>37</v>
      </c>
      <c r="C181" s="2">
        <v>167</v>
      </c>
      <c r="D181" s="2">
        <v>160</v>
      </c>
      <c r="E181" s="2">
        <v>163</v>
      </c>
      <c r="F181" s="2">
        <v>160</v>
      </c>
      <c r="G181" s="2">
        <v>86</v>
      </c>
      <c r="H181" s="2">
        <v>97</v>
      </c>
    </row>
    <row r="182" spans="1:8" x14ac:dyDescent="0.35">
      <c r="B182" t="s">
        <v>38</v>
      </c>
      <c r="C182" s="2">
        <v>145</v>
      </c>
      <c r="D182" s="2">
        <v>150</v>
      </c>
      <c r="E182" s="2">
        <v>153</v>
      </c>
      <c r="F182" s="2">
        <v>154</v>
      </c>
      <c r="G182" s="2">
        <v>75</v>
      </c>
      <c r="H182" s="2">
        <v>63</v>
      </c>
    </row>
    <row r="183" spans="1:8" x14ac:dyDescent="0.35">
      <c r="B183" t="s">
        <v>39</v>
      </c>
      <c r="C183" s="2">
        <v>401</v>
      </c>
      <c r="D183" s="2">
        <v>397</v>
      </c>
      <c r="E183" s="2">
        <v>411</v>
      </c>
      <c r="F183" s="2">
        <v>415</v>
      </c>
      <c r="G183" s="2">
        <v>168</v>
      </c>
      <c r="H183" s="2">
        <v>189</v>
      </c>
    </row>
    <row r="184" spans="1:8" x14ac:dyDescent="0.35">
      <c r="B184" t="s">
        <v>40</v>
      </c>
      <c r="C184" s="2">
        <v>1046</v>
      </c>
      <c r="D184" s="2">
        <v>1110</v>
      </c>
      <c r="E184" s="2">
        <v>1150</v>
      </c>
      <c r="F184" s="2">
        <v>1275</v>
      </c>
      <c r="G184" s="2">
        <v>1044</v>
      </c>
      <c r="H184" s="2">
        <v>1114</v>
      </c>
    </row>
    <row r="185" spans="1:8" x14ac:dyDescent="0.35">
      <c r="B185" t="s">
        <v>41</v>
      </c>
      <c r="C185" s="2">
        <v>501</v>
      </c>
      <c r="D185" s="2">
        <v>598</v>
      </c>
      <c r="E185" s="2">
        <v>650</v>
      </c>
      <c r="F185" s="2">
        <v>731</v>
      </c>
      <c r="G185" s="2">
        <v>657</v>
      </c>
      <c r="H185" s="2">
        <v>774</v>
      </c>
    </row>
    <row r="186" spans="1:8" x14ac:dyDescent="0.35">
      <c r="B186" t="s">
        <v>42</v>
      </c>
      <c r="C186" s="2">
        <v>1592</v>
      </c>
      <c r="D186" s="2">
        <v>1898</v>
      </c>
      <c r="E186" s="2">
        <v>2076</v>
      </c>
      <c r="F186" s="2">
        <v>2280</v>
      </c>
      <c r="G186" s="2">
        <v>2237</v>
      </c>
      <c r="H186" s="2">
        <v>2598</v>
      </c>
    </row>
    <row r="187" spans="1:8" x14ac:dyDescent="0.35">
      <c r="B187" t="s">
        <v>43</v>
      </c>
      <c r="C187" s="2">
        <v>16</v>
      </c>
      <c r="D187" s="2">
        <v>23</v>
      </c>
      <c r="E187" s="2">
        <v>24</v>
      </c>
      <c r="F187" s="2">
        <v>27</v>
      </c>
      <c r="G187" s="2">
        <v>46</v>
      </c>
      <c r="H187" s="2">
        <v>66</v>
      </c>
    </row>
    <row r="188" spans="1:8" x14ac:dyDescent="0.35">
      <c r="B188" t="s">
        <v>44</v>
      </c>
      <c r="C188" s="2">
        <v>188</v>
      </c>
      <c r="D188" s="2">
        <v>210</v>
      </c>
      <c r="E188" s="2">
        <v>220</v>
      </c>
      <c r="F188" s="2">
        <v>244</v>
      </c>
      <c r="G188" s="2">
        <v>234</v>
      </c>
      <c r="H188" s="2">
        <v>400</v>
      </c>
    </row>
    <row r="189" spans="1:8" x14ac:dyDescent="0.35">
      <c r="B189" t="s">
        <v>45</v>
      </c>
      <c r="C189" s="2">
        <v>2021</v>
      </c>
      <c r="D189" s="2">
        <v>2171</v>
      </c>
      <c r="E189" s="2">
        <v>2220</v>
      </c>
      <c r="F189" s="2">
        <v>2319</v>
      </c>
      <c r="G189" s="2">
        <v>1867</v>
      </c>
      <c r="H189" s="2">
        <v>1914</v>
      </c>
    </row>
    <row r="190" spans="1:8" x14ac:dyDescent="0.35">
      <c r="B190" t="s">
        <v>46</v>
      </c>
      <c r="C190" s="2">
        <v>287</v>
      </c>
      <c r="D190" s="2">
        <v>316</v>
      </c>
      <c r="E190" s="2">
        <v>314</v>
      </c>
      <c r="F190" s="2">
        <v>322</v>
      </c>
      <c r="G190" s="2">
        <v>276</v>
      </c>
      <c r="H190" s="2">
        <v>309</v>
      </c>
    </row>
    <row r="191" spans="1:8" x14ac:dyDescent="0.35">
      <c r="B191" t="s">
        <v>47</v>
      </c>
      <c r="C191" s="2">
        <v>1079</v>
      </c>
      <c r="D191" s="2">
        <v>1164</v>
      </c>
      <c r="E191" s="2">
        <v>1221</v>
      </c>
      <c r="F191" s="2">
        <v>1282</v>
      </c>
      <c r="G191" s="2">
        <v>1088</v>
      </c>
      <c r="H191" s="2">
        <v>1130</v>
      </c>
    </row>
    <row r="192" spans="1:8" x14ac:dyDescent="0.35">
      <c r="B192" t="s">
        <v>0</v>
      </c>
      <c r="C192" s="2">
        <v>64</v>
      </c>
      <c r="D192" s="2">
        <v>63</v>
      </c>
      <c r="E192" s="2">
        <v>62</v>
      </c>
      <c r="F192" s="2">
        <v>61</v>
      </c>
      <c r="G192" s="2">
        <v>33</v>
      </c>
      <c r="H192" s="2">
        <v>35</v>
      </c>
    </row>
    <row r="193" spans="1:8" ht="15" thickBot="1" x14ac:dyDescent="0.4">
      <c r="B193" s="16" t="s">
        <v>110</v>
      </c>
      <c r="C193" s="14">
        <f t="shared" ref="C193:H193" si="22">SUM(C178:C192)</f>
        <v>10378</v>
      </c>
      <c r="D193" s="14">
        <f t="shared" si="22"/>
        <v>11533</v>
      </c>
      <c r="E193" s="14">
        <f t="shared" si="22"/>
        <v>12102</v>
      </c>
      <c r="F193" s="14">
        <f t="shared" si="22"/>
        <v>13005</v>
      </c>
      <c r="G193" s="14">
        <f t="shared" si="22"/>
        <v>11072</v>
      </c>
      <c r="H193" s="14">
        <f t="shared" si="22"/>
        <v>12383</v>
      </c>
    </row>
    <row r="194" spans="1:8" x14ac:dyDescent="0.35">
      <c r="C194" s="2"/>
      <c r="D194" s="2"/>
    </row>
    <row r="195" spans="1:8" x14ac:dyDescent="0.35">
      <c r="A195" t="s">
        <v>9</v>
      </c>
      <c r="B195" t="s">
        <v>34</v>
      </c>
      <c r="C195" s="2">
        <v>1891</v>
      </c>
      <c r="D195" s="2">
        <v>2216</v>
      </c>
      <c r="E195" s="2">
        <v>2388</v>
      </c>
      <c r="F195" s="2">
        <v>2784</v>
      </c>
      <c r="G195" s="2">
        <v>2407</v>
      </c>
      <c r="H195" s="2">
        <v>2945</v>
      </c>
    </row>
    <row r="196" spans="1:8" x14ac:dyDescent="0.35">
      <c r="B196" t="s">
        <v>35</v>
      </c>
      <c r="C196" s="2">
        <v>146</v>
      </c>
      <c r="D196" s="2">
        <v>151</v>
      </c>
      <c r="E196" s="2">
        <v>150</v>
      </c>
      <c r="F196" s="2">
        <v>201</v>
      </c>
      <c r="G196" s="2">
        <v>143</v>
      </c>
      <c r="H196" s="2">
        <v>353</v>
      </c>
    </row>
    <row r="197" spans="1:8" x14ac:dyDescent="0.35">
      <c r="B197" t="s">
        <v>36</v>
      </c>
      <c r="C197" s="2">
        <v>379</v>
      </c>
      <c r="D197" s="2">
        <v>412</v>
      </c>
      <c r="E197" s="2">
        <v>435</v>
      </c>
      <c r="F197" s="2">
        <v>607</v>
      </c>
      <c r="G197" s="2">
        <v>451</v>
      </c>
      <c r="H197" s="2">
        <v>751</v>
      </c>
    </row>
    <row r="198" spans="1:8" x14ac:dyDescent="0.35">
      <c r="B198" t="s">
        <v>37</v>
      </c>
      <c r="C198" s="2">
        <v>97</v>
      </c>
      <c r="D198" s="2">
        <v>93</v>
      </c>
      <c r="E198" s="2">
        <v>94</v>
      </c>
      <c r="F198" s="2">
        <v>102</v>
      </c>
      <c r="G198" s="2">
        <v>32</v>
      </c>
      <c r="H198" s="2">
        <v>41</v>
      </c>
    </row>
    <row r="199" spans="1:8" x14ac:dyDescent="0.35">
      <c r="B199" t="s">
        <v>38</v>
      </c>
      <c r="C199" s="2">
        <v>97</v>
      </c>
      <c r="D199" s="2">
        <v>94</v>
      </c>
      <c r="E199" s="2">
        <v>101</v>
      </c>
      <c r="F199" s="2">
        <v>112</v>
      </c>
      <c r="G199" s="2">
        <v>47</v>
      </c>
      <c r="H199" s="2">
        <v>41</v>
      </c>
    </row>
    <row r="200" spans="1:8" x14ac:dyDescent="0.35">
      <c r="B200" t="s">
        <v>39</v>
      </c>
      <c r="C200" s="2">
        <v>215</v>
      </c>
      <c r="D200" s="2">
        <v>224</v>
      </c>
      <c r="E200" s="2">
        <v>230</v>
      </c>
      <c r="F200" s="2">
        <v>233</v>
      </c>
      <c r="G200" s="2">
        <v>116</v>
      </c>
      <c r="H200" s="2">
        <v>143</v>
      </c>
    </row>
    <row r="201" spans="1:8" x14ac:dyDescent="0.35">
      <c r="B201" t="s">
        <v>40</v>
      </c>
      <c r="C201" s="2">
        <v>787</v>
      </c>
      <c r="D201" s="2">
        <v>817</v>
      </c>
      <c r="E201" s="2">
        <v>841</v>
      </c>
      <c r="F201" s="2">
        <v>1176</v>
      </c>
      <c r="G201" s="2">
        <v>998</v>
      </c>
      <c r="H201" s="2">
        <v>1321</v>
      </c>
    </row>
    <row r="202" spans="1:8" x14ac:dyDescent="0.35">
      <c r="B202" t="s">
        <v>41</v>
      </c>
      <c r="C202" s="2">
        <v>488</v>
      </c>
      <c r="D202" s="2">
        <v>545</v>
      </c>
      <c r="E202" s="2">
        <v>573</v>
      </c>
      <c r="F202" s="2">
        <v>662</v>
      </c>
      <c r="G202" s="2">
        <v>524</v>
      </c>
      <c r="H202" s="2">
        <v>769</v>
      </c>
    </row>
    <row r="203" spans="1:8" x14ac:dyDescent="0.35">
      <c r="B203" t="s">
        <v>42</v>
      </c>
      <c r="C203" s="2">
        <v>1407</v>
      </c>
      <c r="D203" s="2">
        <v>1692</v>
      </c>
      <c r="E203" s="2">
        <v>1885</v>
      </c>
      <c r="F203" s="2">
        <v>2178</v>
      </c>
      <c r="G203" s="2">
        <v>2157</v>
      </c>
      <c r="H203" s="2">
        <v>2707</v>
      </c>
    </row>
    <row r="204" spans="1:8" x14ac:dyDescent="0.35">
      <c r="B204" t="s">
        <v>43</v>
      </c>
      <c r="C204" s="2">
        <v>23</v>
      </c>
      <c r="D204" s="2">
        <v>27</v>
      </c>
      <c r="E204" s="2">
        <v>30</v>
      </c>
      <c r="F204" s="2">
        <v>35</v>
      </c>
      <c r="G204" s="2">
        <v>37</v>
      </c>
      <c r="H204" s="2">
        <v>171</v>
      </c>
    </row>
    <row r="205" spans="1:8" x14ac:dyDescent="0.35">
      <c r="B205" t="s">
        <v>44</v>
      </c>
      <c r="C205" s="2">
        <v>121</v>
      </c>
      <c r="D205" s="2">
        <v>137</v>
      </c>
      <c r="E205" s="2">
        <v>150</v>
      </c>
      <c r="F205" s="2">
        <v>168</v>
      </c>
      <c r="G205" s="2">
        <v>243</v>
      </c>
      <c r="H205" s="2">
        <v>1018</v>
      </c>
    </row>
    <row r="206" spans="1:8" x14ac:dyDescent="0.35">
      <c r="B206" t="s">
        <v>45</v>
      </c>
      <c r="C206" s="2">
        <v>2080</v>
      </c>
      <c r="D206" s="2">
        <v>2189</v>
      </c>
      <c r="E206" s="2">
        <v>2271</v>
      </c>
      <c r="F206" s="2">
        <v>2457</v>
      </c>
      <c r="G206" s="2">
        <v>1855</v>
      </c>
      <c r="H206" s="2">
        <v>2066</v>
      </c>
    </row>
    <row r="207" spans="1:8" x14ac:dyDescent="0.35">
      <c r="B207" t="s">
        <v>46</v>
      </c>
      <c r="C207" s="2">
        <v>253</v>
      </c>
      <c r="D207" s="2">
        <v>277</v>
      </c>
      <c r="E207" s="2">
        <v>305</v>
      </c>
      <c r="F207" s="2">
        <v>329</v>
      </c>
      <c r="G207" s="2">
        <v>257</v>
      </c>
      <c r="H207" s="2">
        <v>358</v>
      </c>
    </row>
    <row r="208" spans="1:8" x14ac:dyDescent="0.35">
      <c r="B208" t="s">
        <v>47</v>
      </c>
      <c r="C208" s="2">
        <v>842</v>
      </c>
      <c r="D208" s="2">
        <v>927</v>
      </c>
      <c r="E208" s="2">
        <v>1005</v>
      </c>
      <c r="F208" s="2">
        <v>1103</v>
      </c>
      <c r="G208" s="2">
        <v>1021</v>
      </c>
      <c r="H208" s="2">
        <v>1212</v>
      </c>
    </row>
    <row r="209" spans="1:8" x14ac:dyDescent="0.35">
      <c r="B209" t="s">
        <v>0</v>
      </c>
      <c r="C209" s="2">
        <v>65</v>
      </c>
      <c r="D209" s="2">
        <v>65</v>
      </c>
      <c r="E209" s="2">
        <v>64</v>
      </c>
      <c r="F209" s="2">
        <v>60</v>
      </c>
      <c r="G209" s="2">
        <v>38</v>
      </c>
      <c r="H209" s="2">
        <v>39</v>
      </c>
    </row>
    <row r="210" spans="1:8" ht="15" thickBot="1" x14ac:dyDescent="0.4">
      <c r="B210" s="16" t="s">
        <v>110</v>
      </c>
      <c r="C210" s="14">
        <f t="shared" ref="C210:H210" si="23">SUM(C195:C209)</f>
        <v>8891</v>
      </c>
      <c r="D210" s="14">
        <f t="shared" si="23"/>
        <v>9866</v>
      </c>
      <c r="E210" s="14">
        <f t="shared" si="23"/>
        <v>10522</v>
      </c>
      <c r="F210" s="69">
        <f t="shared" si="23"/>
        <v>12207</v>
      </c>
      <c r="G210" s="14">
        <f t="shared" si="23"/>
        <v>10326</v>
      </c>
      <c r="H210" s="14">
        <f t="shared" si="23"/>
        <v>13935</v>
      </c>
    </row>
    <row r="211" spans="1:8" x14ac:dyDescent="0.35">
      <c r="C211" s="2"/>
      <c r="D211" s="2"/>
    </row>
    <row r="212" spans="1:8" x14ac:dyDescent="0.35">
      <c r="A212" s="6" t="s">
        <v>94</v>
      </c>
      <c r="B212" s="6" t="s">
        <v>11</v>
      </c>
      <c r="C212" s="15">
        <f t="shared" ref="C212:H212" si="24">C228+C245</f>
        <v>8964</v>
      </c>
      <c r="D212" s="15">
        <f t="shared" si="24"/>
        <v>8930</v>
      </c>
      <c r="E212" s="15">
        <f t="shared" si="24"/>
        <v>8921</v>
      </c>
      <c r="F212" s="15">
        <f t="shared" si="24"/>
        <v>8831</v>
      </c>
      <c r="G212" s="58">
        <f t="shared" si="24"/>
        <v>8907</v>
      </c>
      <c r="H212" s="58">
        <f t="shared" si="24"/>
        <v>8758</v>
      </c>
    </row>
    <row r="213" spans="1:8" x14ac:dyDescent="0.35">
      <c r="A213" t="s">
        <v>3</v>
      </c>
      <c r="B213" t="s">
        <v>34</v>
      </c>
      <c r="C213" s="2">
        <v>941</v>
      </c>
      <c r="D213" s="2">
        <v>934</v>
      </c>
      <c r="E213" s="2">
        <v>914</v>
      </c>
      <c r="F213" s="2">
        <v>908</v>
      </c>
      <c r="G213" s="2">
        <v>889</v>
      </c>
      <c r="H213" s="2">
        <v>856</v>
      </c>
    </row>
    <row r="214" spans="1:8" x14ac:dyDescent="0.35">
      <c r="B214" t="s">
        <v>35</v>
      </c>
      <c r="C214" s="2">
        <v>48</v>
      </c>
      <c r="D214" s="2">
        <v>50</v>
      </c>
      <c r="E214" s="2">
        <v>48</v>
      </c>
      <c r="F214" s="2">
        <v>47</v>
      </c>
      <c r="G214" s="2">
        <v>48</v>
      </c>
      <c r="H214" s="2">
        <v>49</v>
      </c>
    </row>
    <row r="215" spans="1:8" x14ac:dyDescent="0.35">
      <c r="B215" t="s">
        <v>36</v>
      </c>
      <c r="C215" s="2">
        <v>134</v>
      </c>
      <c r="D215" s="2">
        <v>127</v>
      </c>
      <c r="E215" s="2">
        <v>135</v>
      </c>
      <c r="F215" s="2">
        <v>136</v>
      </c>
      <c r="G215" s="2">
        <v>135</v>
      </c>
      <c r="H215" s="2">
        <v>137</v>
      </c>
    </row>
    <row r="216" spans="1:8" x14ac:dyDescent="0.35">
      <c r="B216" t="s">
        <v>37</v>
      </c>
      <c r="C216" s="2">
        <v>27</v>
      </c>
      <c r="D216" s="2">
        <v>26</v>
      </c>
      <c r="E216" s="2">
        <v>24</v>
      </c>
      <c r="F216" s="2">
        <v>20</v>
      </c>
      <c r="G216" s="2">
        <v>18</v>
      </c>
      <c r="H216" s="2">
        <v>18</v>
      </c>
    </row>
    <row r="217" spans="1:8" x14ac:dyDescent="0.35">
      <c r="B217" t="s">
        <v>38</v>
      </c>
      <c r="C217" s="2">
        <v>51</v>
      </c>
      <c r="D217" s="2">
        <v>52</v>
      </c>
      <c r="E217" s="2">
        <v>50</v>
      </c>
      <c r="F217" s="2">
        <v>49</v>
      </c>
      <c r="G217" s="2">
        <v>48</v>
      </c>
      <c r="H217" s="2">
        <v>45</v>
      </c>
    </row>
    <row r="218" spans="1:8" x14ac:dyDescent="0.35">
      <c r="B218" t="s">
        <v>39</v>
      </c>
      <c r="C218" s="2">
        <v>90</v>
      </c>
      <c r="D218" s="2">
        <v>83</v>
      </c>
      <c r="E218" s="2">
        <v>82</v>
      </c>
      <c r="F218" s="2">
        <v>77</v>
      </c>
      <c r="G218" s="2">
        <v>80</v>
      </c>
      <c r="H218" s="2">
        <v>76</v>
      </c>
    </row>
    <row r="219" spans="1:8" x14ac:dyDescent="0.35">
      <c r="B219" t="s">
        <v>40</v>
      </c>
      <c r="C219" s="2">
        <v>430</v>
      </c>
      <c r="D219" s="2">
        <v>422</v>
      </c>
      <c r="E219" s="2">
        <v>409</v>
      </c>
      <c r="F219" s="2">
        <v>403</v>
      </c>
      <c r="G219" s="2">
        <v>393</v>
      </c>
      <c r="H219" s="2">
        <v>386</v>
      </c>
    </row>
    <row r="220" spans="1:8" x14ac:dyDescent="0.35">
      <c r="B220" t="s">
        <v>41</v>
      </c>
      <c r="C220" s="2">
        <v>130</v>
      </c>
      <c r="D220" s="2">
        <v>131</v>
      </c>
      <c r="E220" s="2">
        <v>129</v>
      </c>
      <c r="F220" s="2">
        <v>130</v>
      </c>
      <c r="G220" s="2">
        <v>137</v>
      </c>
      <c r="H220" s="2">
        <v>131</v>
      </c>
    </row>
    <row r="221" spans="1:8" x14ac:dyDescent="0.35">
      <c r="B221" t="s">
        <v>42</v>
      </c>
      <c r="C221" s="2">
        <v>844</v>
      </c>
      <c r="D221" s="2">
        <v>843</v>
      </c>
      <c r="E221" s="2">
        <v>861</v>
      </c>
      <c r="F221" s="2">
        <v>820</v>
      </c>
      <c r="G221" s="2">
        <v>845</v>
      </c>
      <c r="H221" s="2">
        <v>836</v>
      </c>
    </row>
    <row r="222" spans="1:8" x14ac:dyDescent="0.35">
      <c r="B222" t="s">
        <v>43</v>
      </c>
      <c r="C222" s="2">
        <v>10</v>
      </c>
      <c r="D222" s="2">
        <v>7</v>
      </c>
      <c r="E222" s="2">
        <v>7</v>
      </c>
      <c r="F222" s="2">
        <v>8</v>
      </c>
      <c r="G222" s="2">
        <v>10</v>
      </c>
      <c r="H222" s="2">
        <v>9</v>
      </c>
    </row>
    <row r="223" spans="1:8" x14ac:dyDescent="0.35">
      <c r="B223" t="s">
        <v>44</v>
      </c>
      <c r="C223" s="2">
        <v>87</v>
      </c>
      <c r="D223" s="2">
        <v>86</v>
      </c>
      <c r="E223" s="2">
        <v>87</v>
      </c>
      <c r="F223" s="2">
        <v>87</v>
      </c>
      <c r="G223" s="2">
        <v>83</v>
      </c>
      <c r="H223" s="2">
        <v>77</v>
      </c>
    </row>
    <row r="224" spans="1:8" x14ac:dyDescent="0.35">
      <c r="B224" t="s">
        <v>45</v>
      </c>
      <c r="C224" s="2">
        <v>1598</v>
      </c>
      <c r="D224" s="2">
        <v>1551</v>
      </c>
      <c r="E224" s="2">
        <v>1503</v>
      </c>
      <c r="F224" s="2">
        <v>1435</v>
      </c>
      <c r="G224" s="2">
        <v>1410</v>
      </c>
      <c r="H224" s="2">
        <v>1349</v>
      </c>
    </row>
    <row r="225" spans="1:8" x14ac:dyDescent="0.35">
      <c r="B225" t="s">
        <v>46</v>
      </c>
      <c r="C225" s="2">
        <v>116</v>
      </c>
      <c r="D225" s="2">
        <v>108</v>
      </c>
      <c r="E225" s="2">
        <v>103</v>
      </c>
      <c r="F225" s="2">
        <v>99</v>
      </c>
      <c r="G225" s="2">
        <v>103</v>
      </c>
      <c r="H225" s="2">
        <v>103</v>
      </c>
    </row>
    <row r="226" spans="1:8" x14ac:dyDescent="0.35">
      <c r="B226" t="s">
        <v>47</v>
      </c>
      <c r="C226" s="2">
        <v>355</v>
      </c>
      <c r="D226" s="2">
        <v>352</v>
      </c>
      <c r="E226" s="2">
        <v>350</v>
      </c>
      <c r="F226" s="2">
        <v>338</v>
      </c>
      <c r="G226" s="2">
        <v>331</v>
      </c>
      <c r="H226" s="2">
        <v>320</v>
      </c>
    </row>
    <row r="227" spans="1:8" x14ac:dyDescent="0.35">
      <c r="B227" t="s">
        <v>0</v>
      </c>
      <c r="C227" s="2">
        <v>25</v>
      </c>
      <c r="D227" s="2">
        <v>24</v>
      </c>
      <c r="E227" s="2">
        <v>24</v>
      </c>
      <c r="F227" s="2">
        <v>24</v>
      </c>
      <c r="G227" s="2">
        <v>22</v>
      </c>
      <c r="H227" s="2">
        <v>21</v>
      </c>
    </row>
    <row r="228" spans="1:8" ht="15" thickBot="1" x14ac:dyDescent="0.4">
      <c r="B228" s="16" t="s">
        <v>110</v>
      </c>
      <c r="C228" s="14">
        <f t="shared" ref="C228:H228" si="25">SUM(C213:C227)</f>
        <v>4886</v>
      </c>
      <c r="D228" s="14">
        <f t="shared" si="25"/>
        <v>4796</v>
      </c>
      <c r="E228" s="14">
        <f t="shared" si="25"/>
        <v>4726</v>
      </c>
      <c r="F228" s="14">
        <f t="shared" si="25"/>
        <v>4581</v>
      </c>
      <c r="G228" s="14">
        <f t="shared" si="25"/>
        <v>4552</v>
      </c>
      <c r="H228" s="14">
        <f t="shared" si="25"/>
        <v>4413</v>
      </c>
    </row>
    <row r="229" spans="1:8" x14ac:dyDescent="0.35">
      <c r="C229" s="2"/>
      <c r="D229" s="2"/>
    </row>
    <row r="230" spans="1:8" x14ac:dyDescent="0.35">
      <c r="A230" t="s">
        <v>9</v>
      </c>
      <c r="B230" t="s">
        <v>34</v>
      </c>
      <c r="C230" s="2">
        <v>705</v>
      </c>
      <c r="D230" s="2">
        <v>719</v>
      </c>
      <c r="E230" s="2">
        <v>734</v>
      </c>
      <c r="F230" s="2">
        <v>745</v>
      </c>
      <c r="G230" s="2">
        <v>781</v>
      </c>
      <c r="H230" s="2">
        <v>783</v>
      </c>
    </row>
    <row r="231" spans="1:8" x14ac:dyDescent="0.35">
      <c r="B231" t="s">
        <v>35</v>
      </c>
      <c r="C231" s="2">
        <v>30</v>
      </c>
      <c r="D231" s="2">
        <v>33</v>
      </c>
      <c r="E231" s="2">
        <v>32</v>
      </c>
      <c r="F231" s="2">
        <v>34</v>
      </c>
      <c r="G231" s="2">
        <v>36</v>
      </c>
      <c r="H231" s="2">
        <v>34</v>
      </c>
    </row>
    <row r="232" spans="1:8" x14ac:dyDescent="0.35">
      <c r="B232" t="s">
        <v>36</v>
      </c>
      <c r="C232" s="2">
        <v>113</v>
      </c>
      <c r="D232" s="2">
        <v>107</v>
      </c>
      <c r="E232" s="2">
        <v>107</v>
      </c>
      <c r="F232" s="2">
        <v>111</v>
      </c>
      <c r="G232" s="2">
        <v>109</v>
      </c>
      <c r="H232" s="2">
        <v>110</v>
      </c>
    </row>
    <row r="233" spans="1:8" x14ac:dyDescent="0.35">
      <c r="B233" t="s">
        <v>37</v>
      </c>
      <c r="C233" s="2">
        <v>19</v>
      </c>
      <c r="D233" s="2">
        <v>21</v>
      </c>
      <c r="E233" s="2">
        <v>21</v>
      </c>
      <c r="F233" s="2">
        <v>21</v>
      </c>
      <c r="G233" s="2">
        <v>22</v>
      </c>
      <c r="H233" s="2">
        <v>23</v>
      </c>
    </row>
    <row r="234" spans="1:8" x14ac:dyDescent="0.35">
      <c r="B234" t="s">
        <v>38</v>
      </c>
      <c r="C234" s="2">
        <v>42</v>
      </c>
      <c r="D234" s="2">
        <v>42</v>
      </c>
      <c r="E234" s="2">
        <v>43</v>
      </c>
      <c r="F234" s="2">
        <v>43</v>
      </c>
      <c r="G234" s="2">
        <v>44</v>
      </c>
      <c r="H234" s="2">
        <v>42</v>
      </c>
    </row>
    <row r="235" spans="1:8" x14ac:dyDescent="0.35">
      <c r="B235" t="s">
        <v>39</v>
      </c>
      <c r="C235" s="2">
        <v>87</v>
      </c>
      <c r="D235" s="2">
        <v>85</v>
      </c>
      <c r="E235" s="2">
        <v>81</v>
      </c>
      <c r="F235" s="2">
        <v>79</v>
      </c>
      <c r="G235" s="2">
        <v>74</v>
      </c>
      <c r="H235" s="2">
        <v>71</v>
      </c>
    </row>
    <row r="236" spans="1:8" x14ac:dyDescent="0.35">
      <c r="B236" t="s">
        <v>40</v>
      </c>
      <c r="C236" s="2">
        <v>306</v>
      </c>
      <c r="D236" s="2">
        <v>322</v>
      </c>
      <c r="E236" s="2">
        <v>334</v>
      </c>
      <c r="F236" s="2">
        <v>341</v>
      </c>
      <c r="G236" s="2">
        <v>344</v>
      </c>
      <c r="H236" s="2">
        <v>344</v>
      </c>
    </row>
    <row r="237" spans="1:8" x14ac:dyDescent="0.35">
      <c r="B237" t="s">
        <v>41</v>
      </c>
      <c r="C237" s="2">
        <v>134</v>
      </c>
      <c r="D237" s="2">
        <v>140</v>
      </c>
      <c r="E237" s="2">
        <v>142</v>
      </c>
      <c r="F237" s="2">
        <v>140</v>
      </c>
      <c r="G237" s="2">
        <v>142</v>
      </c>
      <c r="H237" s="2">
        <v>145</v>
      </c>
    </row>
    <row r="238" spans="1:8" x14ac:dyDescent="0.35">
      <c r="B238" t="s">
        <v>42</v>
      </c>
      <c r="C238" s="2">
        <v>776</v>
      </c>
      <c r="D238" s="2">
        <v>783</v>
      </c>
      <c r="E238" s="2">
        <v>801</v>
      </c>
      <c r="F238" s="2">
        <v>823</v>
      </c>
      <c r="G238" s="2">
        <v>875</v>
      </c>
      <c r="H238" s="2">
        <v>884</v>
      </c>
    </row>
    <row r="239" spans="1:8" x14ac:dyDescent="0.35">
      <c r="B239" t="s">
        <v>43</v>
      </c>
      <c r="C239" s="2">
        <v>7</v>
      </c>
      <c r="D239" s="2">
        <v>7</v>
      </c>
      <c r="E239" s="2">
        <v>8</v>
      </c>
      <c r="F239" s="2">
        <v>7</v>
      </c>
      <c r="G239" s="2">
        <v>9</v>
      </c>
      <c r="H239" s="2">
        <v>10</v>
      </c>
    </row>
    <row r="240" spans="1:8" x14ac:dyDescent="0.35">
      <c r="B240" t="s">
        <v>44</v>
      </c>
      <c r="C240" s="2">
        <v>53</v>
      </c>
      <c r="D240" s="2">
        <v>55</v>
      </c>
      <c r="E240" s="2">
        <v>53</v>
      </c>
      <c r="F240" s="2">
        <v>54</v>
      </c>
      <c r="G240" s="2">
        <v>54</v>
      </c>
      <c r="H240" s="2">
        <v>57</v>
      </c>
    </row>
    <row r="241" spans="1:8" x14ac:dyDescent="0.35">
      <c r="B241" t="s">
        <v>45</v>
      </c>
      <c r="C241" s="2">
        <v>1464</v>
      </c>
      <c r="D241" s="2">
        <v>1464</v>
      </c>
      <c r="E241" s="2">
        <v>1478</v>
      </c>
      <c r="F241" s="2">
        <v>1490</v>
      </c>
      <c r="G241" s="2">
        <v>1497</v>
      </c>
      <c r="H241" s="2">
        <v>1472</v>
      </c>
    </row>
    <row r="242" spans="1:8" x14ac:dyDescent="0.35">
      <c r="B242" t="s">
        <v>46</v>
      </c>
      <c r="C242" s="2">
        <v>70</v>
      </c>
      <c r="D242" s="2">
        <v>73</v>
      </c>
      <c r="E242" s="2">
        <v>74</v>
      </c>
      <c r="F242" s="2">
        <v>75</v>
      </c>
      <c r="G242" s="2">
        <v>74</v>
      </c>
      <c r="H242" s="2">
        <v>76</v>
      </c>
    </row>
    <row r="243" spans="1:8" x14ac:dyDescent="0.35">
      <c r="B243" t="s">
        <v>47</v>
      </c>
      <c r="C243" s="2">
        <v>262</v>
      </c>
      <c r="D243" s="2">
        <v>272</v>
      </c>
      <c r="E243" s="2">
        <v>276</v>
      </c>
      <c r="F243" s="2">
        <v>276</v>
      </c>
      <c r="G243" s="2">
        <v>283</v>
      </c>
      <c r="H243" s="2">
        <v>283</v>
      </c>
    </row>
    <row r="244" spans="1:8" x14ac:dyDescent="0.35">
      <c r="B244" t="s">
        <v>0</v>
      </c>
      <c r="C244" s="2">
        <v>10</v>
      </c>
      <c r="D244" s="2">
        <v>11</v>
      </c>
      <c r="E244" s="2">
        <v>11</v>
      </c>
      <c r="F244" s="2">
        <v>11</v>
      </c>
      <c r="G244" s="2">
        <v>11</v>
      </c>
      <c r="H244" s="2">
        <v>11</v>
      </c>
    </row>
    <row r="245" spans="1:8" ht="15" thickBot="1" x14ac:dyDescent="0.4">
      <c r="B245" s="16" t="s">
        <v>110</v>
      </c>
      <c r="C245" s="14">
        <f t="shared" ref="C245:H245" si="26">SUM(C230:C244)</f>
        <v>4078</v>
      </c>
      <c r="D245" s="14">
        <f t="shared" si="26"/>
        <v>4134</v>
      </c>
      <c r="E245" s="14">
        <f t="shared" si="26"/>
        <v>4195</v>
      </c>
      <c r="F245" s="14">
        <f t="shared" si="26"/>
        <v>4250</v>
      </c>
      <c r="G245" s="14">
        <f t="shared" si="26"/>
        <v>4355</v>
      </c>
      <c r="H245" s="14">
        <f t="shared" si="26"/>
        <v>4345</v>
      </c>
    </row>
    <row r="246" spans="1:8" x14ac:dyDescent="0.35">
      <c r="C246" s="2"/>
      <c r="D246" s="2"/>
    </row>
    <row r="247" spans="1:8" x14ac:dyDescent="0.35">
      <c r="A247" s="6" t="s">
        <v>52</v>
      </c>
      <c r="B247" s="6" t="s">
        <v>11</v>
      </c>
      <c r="C247" s="15">
        <f t="shared" ref="C247:H247" si="27">C263+C280</f>
        <v>254964</v>
      </c>
      <c r="D247" s="15">
        <f t="shared" si="27"/>
        <v>258715</v>
      </c>
      <c r="E247" s="15">
        <f t="shared" si="27"/>
        <v>240357</v>
      </c>
      <c r="F247" s="15">
        <f t="shared" si="27"/>
        <v>216856</v>
      </c>
      <c r="G247" s="58">
        <f t="shared" si="27"/>
        <v>255106</v>
      </c>
      <c r="H247" s="58">
        <f t="shared" si="27"/>
        <v>269398</v>
      </c>
    </row>
    <row r="248" spans="1:8" x14ac:dyDescent="0.35">
      <c r="A248" t="s">
        <v>3</v>
      </c>
      <c r="B248" t="s">
        <v>34</v>
      </c>
      <c r="C248" s="2">
        <v>49316</v>
      </c>
      <c r="D248" s="2">
        <v>49143</v>
      </c>
      <c r="E248" s="2">
        <v>45271</v>
      </c>
      <c r="F248" s="2">
        <v>39692</v>
      </c>
      <c r="G248" s="2">
        <v>45752</v>
      </c>
      <c r="H248" s="2">
        <v>48739</v>
      </c>
    </row>
    <row r="249" spans="1:8" x14ac:dyDescent="0.35">
      <c r="B249" t="s">
        <v>35</v>
      </c>
      <c r="C249" s="2">
        <v>1388</v>
      </c>
      <c r="D249" s="2">
        <v>1403</v>
      </c>
      <c r="E249" s="2">
        <v>1196</v>
      </c>
      <c r="F249" s="2">
        <v>1160</v>
      </c>
      <c r="G249" s="2">
        <v>1246</v>
      </c>
      <c r="H249" s="2">
        <v>1252</v>
      </c>
    </row>
    <row r="250" spans="1:8" x14ac:dyDescent="0.35">
      <c r="B250" t="s">
        <v>36</v>
      </c>
      <c r="C250" s="2">
        <v>4171</v>
      </c>
      <c r="D250" s="2">
        <v>4173</v>
      </c>
      <c r="E250" s="2">
        <v>3554</v>
      </c>
      <c r="F250" s="2">
        <v>3091</v>
      </c>
      <c r="G250" s="2">
        <v>3549</v>
      </c>
      <c r="H250" s="2">
        <v>4022</v>
      </c>
    </row>
    <row r="251" spans="1:8" x14ac:dyDescent="0.35">
      <c r="B251" t="s">
        <v>37</v>
      </c>
      <c r="C251" s="2">
        <v>356</v>
      </c>
      <c r="D251" s="2">
        <v>327</v>
      </c>
      <c r="E251" s="2">
        <v>246</v>
      </c>
      <c r="F251" s="2">
        <v>215</v>
      </c>
      <c r="G251" s="2">
        <v>277</v>
      </c>
      <c r="H251" s="2">
        <v>326</v>
      </c>
    </row>
    <row r="252" spans="1:8" x14ac:dyDescent="0.35">
      <c r="B252" t="s">
        <v>38</v>
      </c>
      <c r="C252" s="2">
        <v>841</v>
      </c>
      <c r="D252" s="2">
        <v>877</v>
      </c>
      <c r="E252" s="2">
        <v>811</v>
      </c>
      <c r="F252" s="2">
        <v>733</v>
      </c>
      <c r="G252" s="2">
        <v>808</v>
      </c>
      <c r="H252" s="2">
        <v>692</v>
      </c>
    </row>
    <row r="253" spans="1:8" x14ac:dyDescent="0.35">
      <c r="B253" t="s">
        <v>39</v>
      </c>
      <c r="C253" s="2">
        <v>1456</v>
      </c>
      <c r="D253" s="2">
        <v>1357</v>
      </c>
      <c r="E253" s="2">
        <v>1248</v>
      </c>
      <c r="F253" s="2">
        <v>1148</v>
      </c>
      <c r="G253" s="2">
        <v>1363</v>
      </c>
      <c r="H253" s="2">
        <v>1279</v>
      </c>
    </row>
    <row r="254" spans="1:8" x14ac:dyDescent="0.35">
      <c r="B254" t="s">
        <v>40</v>
      </c>
      <c r="C254" s="2">
        <v>10085</v>
      </c>
      <c r="D254" s="2">
        <v>10163</v>
      </c>
      <c r="E254" s="2">
        <v>9268</v>
      </c>
      <c r="F254" s="2">
        <v>8690</v>
      </c>
      <c r="G254" s="2">
        <v>9107</v>
      </c>
      <c r="H254" s="2">
        <v>9400</v>
      </c>
    </row>
    <row r="255" spans="1:8" x14ac:dyDescent="0.35">
      <c r="B255" t="s">
        <v>41</v>
      </c>
      <c r="C255" s="2">
        <v>7779</v>
      </c>
      <c r="D255" s="2">
        <v>7882</v>
      </c>
      <c r="E255" s="2">
        <v>7187</v>
      </c>
      <c r="F255" s="2">
        <v>5928</v>
      </c>
      <c r="G255" s="2">
        <v>7476</v>
      </c>
      <c r="H255" s="2">
        <v>8037</v>
      </c>
    </row>
    <row r="256" spans="1:8" x14ac:dyDescent="0.35">
      <c r="B256" t="s">
        <v>42</v>
      </c>
      <c r="C256" s="2">
        <v>27988</v>
      </c>
      <c r="D256" s="2">
        <v>29348</v>
      </c>
      <c r="E256" s="2">
        <v>27820</v>
      </c>
      <c r="F256" s="2">
        <v>26549</v>
      </c>
      <c r="G256" s="2">
        <v>30645</v>
      </c>
      <c r="H256" s="2">
        <v>33167</v>
      </c>
    </row>
    <row r="257" spans="1:8" x14ac:dyDescent="0.35">
      <c r="B257" t="s">
        <v>43</v>
      </c>
      <c r="C257" s="2">
        <v>642</v>
      </c>
      <c r="D257" s="2">
        <v>685</v>
      </c>
      <c r="E257" s="2">
        <v>597</v>
      </c>
      <c r="F257" s="2">
        <v>530</v>
      </c>
      <c r="G257" s="2">
        <v>711</v>
      </c>
      <c r="H257" s="2">
        <v>807</v>
      </c>
    </row>
    <row r="258" spans="1:8" x14ac:dyDescent="0.35">
      <c r="B258" t="s">
        <v>44</v>
      </c>
      <c r="C258" s="2">
        <v>2636</v>
      </c>
      <c r="D258" s="2">
        <v>2509</v>
      </c>
      <c r="E258" s="2">
        <v>2157</v>
      </c>
      <c r="F258" s="2">
        <v>1952</v>
      </c>
      <c r="G258" s="2">
        <v>2250</v>
      </c>
      <c r="H258" s="2">
        <v>2491</v>
      </c>
    </row>
    <row r="259" spans="1:8" x14ac:dyDescent="0.35">
      <c r="B259" t="s">
        <v>45</v>
      </c>
      <c r="C259" s="2">
        <v>34359</v>
      </c>
      <c r="D259" s="2">
        <v>33309</v>
      </c>
      <c r="E259" s="2">
        <v>29813</v>
      </c>
      <c r="F259" s="2">
        <v>27091</v>
      </c>
      <c r="G259" s="2">
        <v>29213</v>
      </c>
      <c r="H259" s="2">
        <v>28531</v>
      </c>
    </row>
    <row r="260" spans="1:8" x14ac:dyDescent="0.35">
      <c r="B260" t="s">
        <v>46</v>
      </c>
      <c r="C260" s="2">
        <v>3580</v>
      </c>
      <c r="D260" s="2">
        <v>3620</v>
      </c>
      <c r="E260" s="2">
        <v>3305</v>
      </c>
      <c r="F260" s="2">
        <v>2962</v>
      </c>
      <c r="G260" s="2">
        <v>3506</v>
      </c>
      <c r="H260" s="2">
        <v>3796</v>
      </c>
    </row>
    <row r="261" spans="1:8" x14ac:dyDescent="0.35">
      <c r="B261" t="s">
        <v>47</v>
      </c>
      <c r="C261" s="2">
        <v>12186</v>
      </c>
      <c r="D261" s="2">
        <v>12512</v>
      </c>
      <c r="E261" s="2">
        <v>11505</v>
      </c>
      <c r="F261" s="2">
        <v>10703</v>
      </c>
      <c r="G261" s="2">
        <v>12276</v>
      </c>
      <c r="H261" s="2">
        <v>12093</v>
      </c>
    </row>
    <row r="262" spans="1:8" x14ac:dyDescent="0.35">
      <c r="B262" t="s">
        <v>0</v>
      </c>
      <c r="C262" s="2">
        <v>102</v>
      </c>
      <c r="D262" s="2">
        <v>91</v>
      </c>
      <c r="E262" s="2">
        <v>65</v>
      </c>
      <c r="F262" s="2">
        <v>55</v>
      </c>
      <c r="G262" s="2">
        <v>95</v>
      </c>
      <c r="H262" s="2">
        <v>68</v>
      </c>
    </row>
    <row r="263" spans="1:8" ht="15" thickBot="1" x14ac:dyDescent="0.4">
      <c r="B263" s="16" t="s">
        <v>110</v>
      </c>
      <c r="C263" s="14">
        <f t="shared" ref="C263:H263" si="28">SUM(C248:C262)</f>
        <v>156885</v>
      </c>
      <c r="D263" s="14">
        <f t="shared" si="28"/>
        <v>157399</v>
      </c>
      <c r="E263" s="14">
        <f t="shared" si="28"/>
        <v>144043</v>
      </c>
      <c r="F263" s="14">
        <f t="shared" si="28"/>
        <v>130499</v>
      </c>
      <c r="G263" s="14">
        <f t="shared" si="28"/>
        <v>148274</v>
      </c>
      <c r="H263" s="14">
        <f t="shared" si="28"/>
        <v>154700</v>
      </c>
    </row>
    <row r="264" spans="1:8" x14ac:dyDescent="0.35">
      <c r="C264" s="2"/>
      <c r="D264" s="2"/>
    </row>
    <row r="265" spans="1:8" x14ac:dyDescent="0.35">
      <c r="A265" t="s">
        <v>9</v>
      </c>
      <c r="B265" t="s">
        <v>34</v>
      </c>
      <c r="C265" s="2">
        <v>28594</v>
      </c>
      <c r="D265" s="2">
        <v>29841</v>
      </c>
      <c r="E265" s="2">
        <v>27849</v>
      </c>
      <c r="F265" s="2">
        <v>23358</v>
      </c>
      <c r="G265" s="2">
        <v>29828</v>
      </c>
      <c r="H265" s="2">
        <v>33188</v>
      </c>
    </row>
    <row r="266" spans="1:8" x14ac:dyDescent="0.35">
      <c r="B266" t="s">
        <v>35</v>
      </c>
      <c r="C266" s="2">
        <v>503</v>
      </c>
      <c r="D266" s="2">
        <v>547</v>
      </c>
      <c r="E266" s="2">
        <v>535</v>
      </c>
      <c r="F266" s="2">
        <v>511</v>
      </c>
      <c r="G266" s="2">
        <v>688</v>
      </c>
      <c r="H266" s="2">
        <v>795</v>
      </c>
    </row>
    <row r="267" spans="1:8" x14ac:dyDescent="0.35">
      <c r="B267" t="s">
        <v>36</v>
      </c>
      <c r="C267" s="2">
        <v>2514</v>
      </c>
      <c r="D267" s="2">
        <v>2574</v>
      </c>
      <c r="E267" s="2">
        <v>2420</v>
      </c>
      <c r="F267" s="2">
        <v>2053</v>
      </c>
      <c r="G267" s="2">
        <v>2668</v>
      </c>
      <c r="H267" s="2">
        <v>3112</v>
      </c>
    </row>
    <row r="268" spans="1:8" x14ac:dyDescent="0.35">
      <c r="B268" t="s">
        <v>37</v>
      </c>
      <c r="C268" s="2">
        <v>180</v>
      </c>
      <c r="D268" s="2">
        <v>210</v>
      </c>
      <c r="E268" s="2">
        <v>191</v>
      </c>
      <c r="F268" s="2">
        <v>166</v>
      </c>
      <c r="G268" s="2">
        <v>204</v>
      </c>
      <c r="H268" s="2">
        <v>205</v>
      </c>
    </row>
    <row r="269" spans="1:8" x14ac:dyDescent="0.35">
      <c r="B269" t="s">
        <v>38</v>
      </c>
      <c r="C269" s="2">
        <v>544</v>
      </c>
      <c r="D269" s="2">
        <v>560</v>
      </c>
      <c r="E269" s="2">
        <v>554</v>
      </c>
      <c r="F269" s="2">
        <v>517</v>
      </c>
      <c r="G269" s="2">
        <v>572</v>
      </c>
      <c r="H269" s="2">
        <v>522</v>
      </c>
    </row>
    <row r="270" spans="1:8" x14ac:dyDescent="0.35">
      <c r="B270" t="s">
        <v>39</v>
      </c>
      <c r="C270" s="2">
        <v>1381</v>
      </c>
      <c r="D270" s="2">
        <v>1247</v>
      </c>
      <c r="E270" s="2">
        <v>1310</v>
      </c>
      <c r="F270" s="2">
        <v>1181</v>
      </c>
      <c r="G270" s="2">
        <v>1395</v>
      </c>
      <c r="H270" s="2">
        <v>1328</v>
      </c>
    </row>
    <row r="271" spans="1:8" x14ac:dyDescent="0.35">
      <c r="B271" t="s">
        <v>40</v>
      </c>
      <c r="C271" s="2">
        <v>5206</v>
      </c>
      <c r="D271" s="2">
        <v>5255</v>
      </c>
      <c r="E271" s="2">
        <v>5149</v>
      </c>
      <c r="F271" s="2">
        <v>4872</v>
      </c>
      <c r="G271" s="2">
        <v>5688</v>
      </c>
      <c r="H271" s="2">
        <v>6111</v>
      </c>
    </row>
    <row r="272" spans="1:8" x14ac:dyDescent="0.35">
      <c r="B272" t="s">
        <v>41</v>
      </c>
      <c r="C272" s="2">
        <v>5045</v>
      </c>
      <c r="D272" s="2">
        <v>5160</v>
      </c>
      <c r="E272" s="2">
        <v>4800</v>
      </c>
      <c r="F272" s="2">
        <v>3792</v>
      </c>
      <c r="G272" s="2">
        <v>5266</v>
      </c>
      <c r="H272" s="2">
        <v>5962</v>
      </c>
    </row>
    <row r="273" spans="1:8" x14ac:dyDescent="0.35">
      <c r="B273" t="s">
        <v>42</v>
      </c>
      <c r="C273" s="2">
        <v>19350</v>
      </c>
      <c r="D273" s="2">
        <v>20875</v>
      </c>
      <c r="E273" s="2">
        <v>20438</v>
      </c>
      <c r="F273" s="2">
        <v>19530</v>
      </c>
      <c r="G273" s="2">
        <v>24346</v>
      </c>
      <c r="H273" s="2">
        <v>26478</v>
      </c>
    </row>
    <row r="274" spans="1:8" x14ac:dyDescent="0.35">
      <c r="B274" t="s">
        <v>43</v>
      </c>
      <c r="C274" s="2">
        <v>306</v>
      </c>
      <c r="D274" s="2">
        <v>362</v>
      </c>
      <c r="E274" s="2">
        <v>370</v>
      </c>
      <c r="F274" s="2">
        <v>341</v>
      </c>
      <c r="G274" s="2">
        <v>446</v>
      </c>
      <c r="H274" s="2">
        <v>616</v>
      </c>
    </row>
    <row r="275" spans="1:8" x14ac:dyDescent="0.35">
      <c r="B275" t="s">
        <v>44</v>
      </c>
      <c r="C275" s="2">
        <v>1399</v>
      </c>
      <c r="D275" s="2">
        <v>1386</v>
      </c>
      <c r="E275" s="2">
        <v>1310</v>
      </c>
      <c r="F275" s="2">
        <v>1199</v>
      </c>
      <c r="G275" s="2">
        <v>1553</v>
      </c>
      <c r="H275" s="2">
        <v>2305</v>
      </c>
    </row>
    <row r="276" spans="1:8" x14ac:dyDescent="0.35">
      <c r="B276" t="s">
        <v>45</v>
      </c>
      <c r="C276" s="2">
        <v>23798</v>
      </c>
      <c r="D276" s="2">
        <v>23603</v>
      </c>
      <c r="E276" s="2">
        <v>21881</v>
      </c>
      <c r="F276" s="2">
        <v>19911</v>
      </c>
      <c r="G276" s="2">
        <v>22837</v>
      </c>
      <c r="H276" s="2">
        <v>22537</v>
      </c>
    </row>
    <row r="277" spans="1:8" x14ac:dyDescent="0.35">
      <c r="B277" t="s">
        <v>46</v>
      </c>
      <c r="C277" s="2">
        <v>1942</v>
      </c>
      <c r="D277" s="2">
        <v>2039</v>
      </c>
      <c r="E277" s="2">
        <v>1993</v>
      </c>
      <c r="F277" s="2">
        <v>1795</v>
      </c>
      <c r="G277" s="2">
        <v>2354</v>
      </c>
      <c r="H277" s="2">
        <v>2636</v>
      </c>
    </row>
    <row r="278" spans="1:8" x14ac:dyDescent="0.35">
      <c r="B278" t="s">
        <v>47</v>
      </c>
      <c r="C278" s="2">
        <v>7271</v>
      </c>
      <c r="D278" s="2">
        <v>7612</v>
      </c>
      <c r="E278" s="2">
        <v>7473</v>
      </c>
      <c r="F278" s="2">
        <v>7096</v>
      </c>
      <c r="G278" s="2">
        <v>8911</v>
      </c>
      <c r="H278" s="2">
        <v>8854</v>
      </c>
    </row>
    <row r="279" spans="1:8" x14ac:dyDescent="0.35">
      <c r="B279" t="s">
        <v>0</v>
      </c>
      <c r="C279" s="2">
        <v>46</v>
      </c>
      <c r="D279" s="2">
        <v>45</v>
      </c>
      <c r="E279" s="2">
        <v>41</v>
      </c>
      <c r="F279" s="2">
        <v>35</v>
      </c>
      <c r="G279" s="2">
        <v>76</v>
      </c>
      <c r="H279" s="2">
        <v>49</v>
      </c>
    </row>
    <row r="280" spans="1:8" ht="15" thickBot="1" x14ac:dyDescent="0.4">
      <c r="B280" s="16" t="s">
        <v>110</v>
      </c>
      <c r="C280" s="14">
        <f t="shared" ref="C280:G280" si="29">SUM(C265:C279)</f>
        <v>98079</v>
      </c>
      <c r="D280" s="14">
        <f t="shared" si="29"/>
        <v>101316</v>
      </c>
      <c r="E280" s="14">
        <f t="shared" si="29"/>
        <v>96314</v>
      </c>
      <c r="F280" s="14">
        <f t="shared" si="29"/>
        <v>86357</v>
      </c>
      <c r="G280" s="14">
        <f t="shared" si="29"/>
        <v>106832</v>
      </c>
      <c r="H280" s="14">
        <f>SUM(H265:H279)</f>
        <v>114698</v>
      </c>
    </row>
    <row r="281" spans="1:8" x14ac:dyDescent="0.35">
      <c r="C281" s="2"/>
      <c r="D281" s="2"/>
    </row>
    <row r="282" spans="1:8" x14ac:dyDescent="0.35">
      <c r="A282" s="6" t="s">
        <v>115</v>
      </c>
      <c r="B282" s="6" t="s">
        <v>11</v>
      </c>
      <c r="C282" s="15">
        <f t="shared" ref="C282:H282" si="30">C298+C315</f>
        <v>51714</v>
      </c>
      <c r="D282" s="15">
        <f t="shared" si="30"/>
        <v>50074</v>
      </c>
      <c r="E282" s="15">
        <f t="shared" si="30"/>
        <v>48419</v>
      </c>
      <c r="F282" s="15">
        <f t="shared" si="30"/>
        <v>47593</v>
      </c>
      <c r="G282" s="58">
        <f t="shared" si="30"/>
        <v>6639</v>
      </c>
      <c r="H282" s="58">
        <f t="shared" si="30"/>
        <v>6651</v>
      </c>
    </row>
    <row r="283" spans="1:8" x14ac:dyDescent="0.35">
      <c r="A283" t="s">
        <v>3</v>
      </c>
      <c r="B283" t="s">
        <v>34</v>
      </c>
      <c r="C283" s="2">
        <v>6167</v>
      </c>
      <c r="D283" s="2">
        <v>6052</v>
      </c>
      <c r="E283" s="2">
        <v>5873</v>
      </c>
      <c r="F283" s="2">
        <v>5637</v>
      </c>
      <c r="G283" s="2">
        <v>852</v>
      </c>
      <c r="H283" s="2">
        <v>929</v>
      </c>
    </row>
    <row r="284" spans="1:8" x14ac:dyDescent="0.35">
      <c r="B284" t="s">
        <v>35</v>
      </c>
      <c r="C284" s="2">
        <v>561</v>
      </c>
      <c r="D284" s="2">
        <v>542</v>
      </c>
      <c r="E284" s="2">
        <v>540</v>
      </c>
      <c r="F284" s="2">
        <v>513</v>
      </c>
      <c r="G284" s="2">
        <v>54</v>
      </c>
      <c r="H284" s="2">
        <v>63</v>
      </c>
    </row>
    <row r="285" spans="1:8" x14ac:dyDescent="0.35">
      <c r="B285" t="s">
        <v>36</v>
      </c>
      <c r="C285" s="2">
        <v>1067</v>
      </c>
      <c r="D285" s="2">
        <v>1028</v>
      </c>
      <c r="E285" s="2">
        <v>999</v>
      </c>
      <c r="F285" s="2">
        <v>1013</v>
      </c>
      <c r="G285" s="2">
        <v>184</v>
      </c>
      <c r="H285" s="2">
        <v>170</v>
      </c>
    </row>
    <row r="286" spans="1:8" x14ac:dyDescent="0.35">
      <c r="B286" t="s">
        <v>37</v>
      </c>
      <c r="C286" s="2">
        <v>216</v>
      </c>
      <c r="D286" s="2">
        <v>209</v>
      </c>
      <c r="E286" s="2">
        <v>205</v>
      </c>
      <c r="F286" s="2">
        <v>197</v>
      </c>
      <c r="G286" s="2">
        <v>23</v>
      </c>
      <c r="H286" s="2">
        <v>28</v>
      </c>
    </row>
    <row r="287" spans="1:8" x14ac:dyDescent="0.35">
      <c r="B287" t="s">
        <v>38</v>
      </c>
      <c r="C287" s="2">
        <v>356</v>
      </c>
      <c r="D287" s="2">
        <v>349</v>
      </c>
      <c r="E287" s="2">
        <v>338</v>
      </c>
      <c r="F287" s="2">
        <v>326</v>
      </c>
      <c r="G287" s="2">
        <v>35</v>
      </c>
      <c r="H287" s="2">
        <v>23</v>
      </c>
    </row>
    <row r="288" spans="1:8" x14ac:dyDescent="0.35">
      <c r="B288" t="s">
        <v>39</v>
      </c>
      <c r="C288" s="2">
        <v>605</v>
      </c>
      <c r="D288" s="2">
        <v>579</v>
      </c>
      <c r="E288" s="2">
        <v>579</v>
      </c>
      <c r="F288" s="2">
        <v>571</v>
      </c>
      <c r="G288" s="2">
        <v>63</v>
      </c>
      <c r="H288" s="2">
        <v>64</v>
      </c>
    </row>
    <row r="289" spans="1:8" x14ac:dyDescent="0.35">
      <c r="B289" t="s">
        <v>40</v>
      </c>
      <c r="C289" s="2">
        <v>1682</v>
      </c>
      <c r="D289" s="2">
        <v>1642</v>
      </c>
      <c r="E289" s="2">
        <v>1576</v>
      </c>
      <c r="F289" s="2">
        <v>1592</v>
      </c>
      <c r="G289" s="2">
        <v>284</v>
      </c>
      <c r="H289" s="2">
        <v>278</v>
      </c>
    </row>
    <row r="290" spans="1:8" x14ac:dyDescent="0.35">
      <c r="B290" t="s">
        <v>41</v>
      </c>
      <c r="C290" s="2">
        <v>1225</v>
      </c>
      <c r="D290" s="2">
        <v>1195</v>
      </c>
      <c r="E290" s="2">
        <v>1155</v>
      </c>
      <c r="F290" s="2">
        <v>1095</v>
      </c>
      <c r="G290" s="2">
        <v>195</v>
      </c>
      <c r="H290" s="2">
        <v>192</v>
      </c>
    </row>
    <row r="291" spans="1:8" x14ac:dyDescent="0.35">
      <c r="B291" t="s">
        <v>42</v>
      </c>
      <c r="C291" s="2">
        <v>3769</v>
      </c>
      <c r="D291" s="2">
        <v>3641</v>
      </c>
      <c r="E291" s="2">
        <v>3506</v>
      </c>
      <c r="F291" s="2">
        <v>3359</v>
      </c>
      <c r="G291" s="2">
        <v>612</v>
      </c>
      <c r="H291" s="2">
        <v>610</v>
      </c>
    </row>
    <row r="292" spans="1:8" x14ac:dyDescent="0.35">
      <c r="B292" t="s">
        <v>43</v>
      </c>
      <c r="C292" s="2">
        <v>150</v>
      </c>
      <c r="D292" s="2">
        <v>136</v>
      </c>
      <c r="E292" s="2">
        <v>129</v>
      </c>
      <c r="F292" s="2">
        <v>124</v>
      </c>
      <c r="G292" s="2">
        <v>24</v>
      </c>
      <c r="H292" s="2">
        <v>21</v>
      </c>
    </row>
    <row r="293" spans="1:8" x14ac:dyDescent="0.35">
      <c r="B293" t="s">
        <v>44</v>
      </c>
      <c r="C293" s="2">
        <v>568</v>
      </c>
      <c r="D293" s="2">
        <v>556</v>
      </c>
      <c r="E293" s="2">
        <v>519</v>
      </c>
      <c r="F293" s="2">
        <v>497</v>
      </c>
      <c r="G293" s="2">
        <v>77</v>
      </c>
      <c r="H293" s="2">
        <v>75</v>
      </c>
    </row>
    <row r="294" spans="1:8" x14ac:dyDescent="0.35">
      <c r="B294" t="s">
        <v>45</v>
      </c>
      <c r="C294" s="2">
        <v>4652</v>
      </c>
      <c r="D294" s="2">
        <v>4439</v>
      </c>
      <c r="E294" s="2">
        <v>4247</v>
      </c>
      <c r="F294" s="2">
        <v>4114</v>
      </c>
      <c r="G294" s="2">
        <v>516</v>
      </c>
      <c r="H294" s="2">
        <v>498</v>
      </c>
    </row>
    <row r="295" spans="1:8" x14ac:dyDescent="0.35">
      <c r="B295" t="s">
        <v>46</v>
      </c>
      <c r="C295" s="2">
        <v>499</v>
      </c>
      <c r="D295" s="2">
        <v>485</v>
      </c>
      <c r="E295" s="2">
        <v>472</v>
      </c>
      <c r="F295" s="2">
        <v>449</v>
      </c>
      <c r="G295" s="2">
        <v>73</v>
      </c>
      <c r="H295" s="2">
        <v>71</v>
      </c>
    </row>
    <row r="296" spans="1:8" x14ac:dyDescent="0.35">
      <c r="B296" t="s">
        <v>47</v>
      </c>
      <c r="C296" s="2">
        <v>1813</v>
      </c>
      <c r="D296" s="2">
        <v>1699</v>
      </c>
      <c r="E296" s="2">
        <v>1646</v>
      </c>
      <c r="F296" s="2">
        <v>1588</v>
      </c>
      <c r="G296" s="2">
        <v>258</v>
      </c>
      <c r="H296" s="2">
        <v>229</v>
      </c>
    </row>
    <row r="297" spans="1:8" x14ac:dyDescent="0.35">
      <c r="B297" t="s">
        <v>0</v>
      </c>
      <c r="C297" s="2">
        <v>102</v>
      </c>
      <c r="D297" s="2">
        <v>101</v>
      </c>
      <c r="E297" s="2">
        <v>102</v>
      </c>
      <c r="F297" s="2">
        <v>99</v>
      </c>
      <c r="G297" s="2">
        <v>4</v>
      </c>
      <c r="H297" s="2">
        <v>3</v>
      </c>
    </row>
    <row r="298" spans="1:8" ht="15" thickBot="1" x14ac:dyDescent="0.4">
      <c r="B298" s="16" t="s">
        <v>110</v>
      </c>
      <c r="C298" s="14">
        <f t="shared" ref="C298:H298" si="31">SUM(C283:C297)</f>
        <v>23432</v>
      </c>
      <c r="D298" s="14">
        <f t="shared" si="31"/>
        <v>22653</v>
      </c>
      <c r="E298" s="14">
        <f t="shared" si="31"/>
        <v>21886</v>
      </c>
      <c r="F298" s="14">
        <f t="shared" si="31"/>
        <v>21174</v>
      </c>
      <c r="G298" s="14">
        <f t="shared" si="31"/>
        <v>3254</v>
      </c>
      <c r="H298" s="14">
        <f t="shared" si="31"/>
        <v>3254</v>
      </c>
    </row>
    <row r="299" spans="1:8" x14ac:dyDescent="0.35">
      <c r="C299" s="2"/>
      <c r="D299" s="2"/>
    </row>
    <row r="300" spans="1:8" x14ac:dyDescent="0.35">
      <c r="A300" t="s">
        <v>9</v>
      </c>
      <c r="B300" t="s">
        <v>34</v>
      </c>
      <c r="C300" s="2">
        <v>7863</v>
      </c>
      <c r="D300" s="2">
        <v>7628</v>
      </c>
      <c r="E300" s="2">
        <v>7426</v>
      </c>
      <c r="F300" s="2">
        <v>7328</v>
      </c>
      <c r="G300" s="2">
        <v>782</v>
      </c>
      <c r="H300" s="2">
        <v>884</v>
      </c>
    </row>
    <row r="301" spans="1:8" x14ac:dyDescent="0.35">
      <c r="B301" t="s">
        <v>35</v>
      </c>
      <c r="C301" s="2">
        <v>270</v>
      </c>
      <c r="D301" s="2">
        <v>247</v>
      </c>
      <c r="E301" s="2">
        <v>240</v>
      </c>
      <c r="F301" s="2">
        <v>268</v>
      </c>
      <c r="G301" s="2">
        <v>110</v>
      </c>
      <c r="H301" s="2">
        <v>124</v>
      </c>
    </row>
    <row r="302" spans="1:8" x14ac:dyDescent="0.35">
      <c r="B302" t="s">
        <v>36</v>
      </c>
      <c r="C302" s="2">
        <v>917</v>
      </c>
      <c r="D302" s="2">
        <v>847</v>
      </c>
      <c r="E302" s="2">
        <v>801</v>
      </c>
      <c r="F302" s="2">
        <v>898</v>
      </c>
      <c r="G302" s="2">
        <v>233</v>
      </c>
      <c r="H302" s="2">
        <v>234</v>
      </c>
    </row>
    <row r="303" spans="1:8" x14ac:dyDescent="0.35">
      <c r="B303" t="s">
        <v>37</v>
      </c>
      <c r="C303" s="2">
        <v>166</v>
      </c>
      <c r="D303" s="2">
        <v>155</v>
      </c>
      <c r="E303" s="2">
        <v>146</v>
      </c>
      <c r="F303" s="2">
        <v>152</v>
      </c>
      <c r="G303" s="2">
        <v>19</v>
      </c>
      <c r="H303" s="2">
        <v>16</v>
      </c>
    </row>
    <row r="304" spans="1:8" x14ac:dyDescent="0.35">
      <c r="B304" t="s">
        <v>38</v>
      </c>
      <c r="C304" s="2">
        <v>280</v>
      </c>
      <c r="D304" s="2">
        <v>269</v>
      </c>
      <c r="E304" s="2">
        <v>261</v>
      </c>
      <c r="F304" s="2">
        <v>254</v>
      </c>
      <c r="G304" s="2">
        <v>16</v>
      </c>
      <c r="H304" s="2">
        <v>8</v>
      </c>
    </row>
    <row r="305" spans="1:8" x14ac:dyDescent="0.35">
      <c r="B305" t="s">
        <v>39</v>
      </c>
      <c r="C305" s="2">
        <v>470</v>
      </c>
      <c r="D305" s="2">
        <v>445</v>
      </c>
      <c r="E305" s="2">
        <v>434</v>
      </c>
      <c r="F305" s="2">
        <v>445</v>
      </c>
      <c r="G305" s="2">
        <v>53</v>
      </c>
      <c r="H305" s="2">
        <v>56</v>
      </c>
    </row>
    <row r="306" spans="1:8" x14ac:dyDescent="0.35">
      <c r="B306" t="s">
        <v>40</v>
      </c>
      <c r="C306" s="2">
        <v>1220</v>
      </c>
      <c r="D306" s="2">
        <v>1173</v>
      </c>
      <c r="E306" s="2">
        <v>1104</v>
      </c>
      <c r="F306" s="2">
        <v>1247</v>
      </c>
      <c r="G306" s="2">
        <v>390</v>
      </c>
      <c r="H306" s="2">
        <v>350</v>
      </c>
    </row>
    <row r="307" spans="1:8" x14ac:dyDescent="0.35">
      <c r="B307" t="s">
        <v>41</v>
      </c>
      <c r="C307" s="2">
        <v>1108</v>
      </c>
      <c r="D307" s="2">
        <v>1083</v>
      </c>
      <c r="E307" s="2">
        <v>1044</v>
      </c>
      <c r="F307" s="2">
        <v>1010</v>
      </c>
      <c r="G307" s="2">
        <v>188</v>
      </c>
      <c r="H307" s="2">
        <v>192</v>
      </c>
    </row>
    <row r="308" spans="1:8" x14ac:dyDescent="0.35">
      <c r="B308" t="s">
        <v>42</v>
      </c>
      <c r="C308" s="2">
        <v>5610</v>
      </c>
      <c r="D308" s="2">
        <v>5496</v>
      </c>
      <c r="E308" s="2">
        <v>5322</v>
      </c>
      <c r="F308" s="2">
        <v>5236</v>
      </c>
      <c r="G308" s="2">
        <v>598</v>
      </c>
      <c r="H308" s="2">
        <v>600</v>
      </c>
    </row>
    <row r="309" spans="1:8" x14ac:dyDescent="0.35">
      <c r="B309" t="s">
        <v>43</v>
      </c>
      <c r="C309" s="2">
        <v>140</v>
      </c>
      <c r="D309" s="2">
        <v>133</v>
      </c>
      <c r="E309" s="2">
        <v>130</v>
      </c>
      <c r="F309" s="2">
        <v>122</v>
      </c>
      <c r="G309" s="2">
        <v>15</v>
      </c>
      <c r="H309" s="2">
        <v>18</v>
      </c>
    </row>
    <row r="310" spans="1:8" x14ac:dyDescent="0.35">
      <c r="B310" t="s">
        <v>44</v>
      </c>
      <c r="C310" s="2">
        <v>359</v>
      </c>
      <c r="D310" s="2">
        <v>332</v>
      </c>
      <c r="E310" s="2">
        <v>322</v>
      </c>
      <c r="F310" s="2">
        <v>315</v>
      </c>
      <c r="G310" s="2">
        <v>55</v>
      </c>
      <c r="H310" s="2">
        <v>68</v>
      </c>
    </row>
    <row r="311" spans="1:8" x14ac:dyDescent="0.35">
      <c r="B311" t="s">
        <v>45</v>
      </c>
      <c r="C311" s="2">
        <v>7132</v>
      </c>
      <c r="D311" s="2">
        <v>6924</v>
      </c>
      <c r="E311" s="2">
        <v>6751</v>
      </c>
      <c r="F311" s="2">
        <v>6604</v>
      </c>
      <c r="G311" s="2">
        <v>557</v>
      </c>
      <c r="H311" s="2">
        <v>487</v>
      </c>
    </row>
    <row r="312" spans="1:8" x14ac:dyDescent="0.35">
      <c r="B312" t="s">
        <v>46</v>
      </c>
      <c r="C312" s="2">
        <v>524</v>
      </c>
      <c r="D312" s="2">
        <v>518</v>
      </c>
      <c r="E312" s="2">
        <v>476</v>
      </c>
      <c r="F312" s="2">
        <v>494</v>
      </c>
      <c r="G312" s="2">
        <v>90</v>
      </c>
      <c r="H312" s="2">
        <v>95</v>
      </c>
    </row>
    <row r="313" spans="1:8" x14ac:dyDescent="0.35">
      <c r="B313" t="s">
        <v>47</v>
      </c>
      <c r="C313" s="2">
        <v>2149</v>
      </c>
      <c r="D313" s="2">
        <v>2097</v>
      </c>
      <c r="E313" s="2">
        <v>2002</v>
      </c>
      <c r="F313" s="2">
        <v>1977</v>
      </c>
      <c r="G313" s="2">
        <v>277</v>
      </c>
      <c r="H313" s="2">
        <v>263</v>
      </c>
    </row>
    <row r="314" spans="1:8" x14ac:dyDescent="0.35">
      <c r="B314" t="s">
        <v>0</v>
      </c>
      <c r="C314" s="2">
        <v>74</v>
      </c>
      <c r="D314" s="2">
        <v>74</v>
      </c>
      <c r="E314" s="2">
        <v>74</v>
      </c>
      <c r="F314" s="2">
        <v>69</v>
      </c>
      <c r="G314" s="2">
        <v>2</v>
      </c>
      <c r="H314" s="2">
        <v>2</v>
      </c>
    </row>
    <row r="315" spans="1:8" ht="15" thickBot="1" x14ac:dyDescent="0.4">
      <c r="B315" s="16" t="s">
        <v>110</v>
      </c>
      <c r="C315" s="14">
        <f t="shared" ref="C315:H315" si="32">SUM(C300:C314)</f>
        <v>28282</v>
      </c>
      <c r="D315" s="14">
        <f t="shared" si="32"/>
        <v>27421</v>
      </c>
      <c r="E315" s="14">
        <f t="shared" si="32"/>
        <v>26533</v>
      </c>
      <c r="F315" s="14">
        <f t="shared" si="32"/>
        <v>26419</v>
      </c>
      <c r="G315" s="14">
        <f t="shared" si="32"/>
        <v>3385</v>
      </c>
      <c r="H315" s="14">
        <f t="shared" si="32"/>
        <v>3397</v>
      </c>
    </row>
    <row r="316" spans="1:8" x14ac:dyDescent="0.35">
      <c r="C316" s="2"/>
      <c r="D316" s="2"/>
    </row>
    <row r="317" spans="1:8" x14ac:dyDescent="0.35">
      <c r="A317" s="6" t="s">
        <v>54</v>
      </c>
      <c r="B317" s="6" t="s">
        <v>11</v>
      </c>
      <c r="C317" s="15">
        <f t="shared" ref="C317:H317" si="33">C333+C350</f>
        <v>180581</v>
      </c>
      <c r="D317" s="15">
        <f t="shared" si="33"/>
        <v>209831</v>
      </c>
      <c r="E317" s="15">
        <f t="shared" si="33"/>
        <v>219634</v>
      </c>
      <c r="F317" s="15">
        <f t="shared" si="33"/>
        <v>193628</v>
      </c>
      <c r="G317" s="58">
        <f t="shared" si="33"/>
        <v>241771</v>
      </c>
      <c r="H317" s="58">
        <f t="shared" si="33"/>
        <v>296958</v>
      </c>
    </row>
    <row r="318" spans="1:8" x14ac:dyDescent="0.35">
      <c r="A318" t="s">
        <v>3</v>
      </c>
      <c r="B318" t="s">
        <v>34</v>
      </c>
      <c r="C318" s="2">
        <v>32810</v>
      </c>
      <c r="D318" s="2">
        <v>37639</v>
      </c>
      <c r="E318" s="2">
        <v>39616</v>
      </c>
      <c r="F318" s="2">
        <v>34080</v>
      </c>
      <c r="G318" s="2">
        <v>40286</v>
      </c>
      <c r="H318" s="2">
        <v>51354</v>
      </c>
    </row>
    <row r="319" spans="1:8" x14ac:dyDescent="0.35">
      <c r="B319" t="s">
        <v>35</v>
      </c>
      <c r="C319" s="2">
        <v>1184</v>
      </c>
      <c r="D319" s="2">
        <v>1364</v>
      </c>
      <c r="E319" s="2">
        <v>1435</v>
      </c>
      <c r="F319" s="2">
        <v>1244</v>
      </c>
      <c r="G319" s="2">
        <v>1770</v>
      </c>
      <c r="H319" s="2">
        <v>2218</v>
      </c>
    </row>
    <row r="320" spans="1:8" x14ac:dyDescent="0.35">
      <c r="B320" t="s">
        <v>36</v>
      </c>
      <c r="C320" s="2">
        <v>3206</v>
      </c>
      <c r="D320" s="2">
        <v>3754</v>
      </c>
      <c r="E320" s="2">
        <v>4001</v>
      </c>
      <c r="F320" s="2">
        <v>3547</v>
      </c>
      <c r="G320" s="2">
        <v>4558</v>
      </c>
      <c r="H320" s="2">
        <v>5785</v>
      </c>
    </row>
    <row r="321" spans="1:8" x14ac:dyDescent="0.35">
      <c r="B321" t="s">
        <v>37</v>
      </c>
      <c r="C321" s="2">
        <v>486</v>
      </c>
      <c r="D321" s="2">
        <v>560</v>
      </c>
      <c r="E321" s="2">
        <v>607</v>
      </c>
      <c r="F321" s="2">
        <v>509</v>
      </c>
      <c r="G321" s="2">
        <v>704</v>
      </c>
      <c r="H321" s="2">
        <v>905</v>
      </c>
    </row>
    <row r="322" spans="1:8" x14ac:dyDescent="0.35">
      <c r="B322" t="s">
        <v>38</v>
      </c>
      <c r="C322" s="2">
        <v>1079</v>
      </c>
      <c r="D322" s="2">
        <v>1241</v>
      </c>
      <c r="E322" s="2">
        <v>1290</v>
      </c>
      <c r="F322" s="2">
        <v>1077</v>
      </c>
      <c r="G322" s="2">
        <v>1418</v>
      </c>
      <c r="H322" s="2">
        <v>1783</v>
      </c>
    </row>
    <row r="323" spans="1:8" x14ac:dyDescent="0.35">
      <c r="B323" t="s">
        <v>39</v>
      </c>
      <c r="C323" s="2">
        <v>1318</v>
      </c>
      <c r="D323" s="2">
        <v>1581</v>
      </c>
      <c r="E323" s="2">
        <v>1654</v>
      </c>
      <c r="F323" s="2">
        <v>1359</v>
      </c>
      <c r="G323" s="2">
        <v>1944</v>
      </c>
      <c r="H323" s="2">
        <v>2503</v>
      </c>
    </row>
    <row r="324" spans="1:8" x14ac:dyDescent="0.35">
      <c r="B324" t="s">
        <v>40</v>
      </c>
      <c r="C324" s="2">
        <v>7313</v>
      </c>
      <c r="D324" s="2">
        <v>8369</v>
      </c>
      <c r="E324" s="2">
        <v>8732</v>
      </c>
      <c r="F324" s="2">
        <v>7210</v>
      </c>
      <c r="G324" s="2">
        <v>8772</v>
      </c>
      <c r="H324" s="2">
        <v>11509</v>
      </c>
    </row>
    <row r="325" spans="1:8" x14ac:dyDescent="0.35">
      <c r="B325" t="s">
        <v>41</v>
      </c>
      <c r="C325" s="2">
        <v>4718</v>
      </c>
      <c r="D325" s="2">
        <v>5497</v>
      </c>
      <c r="E325" s="2">
        <v>5878</v>
      </c>
      <c r="F325" s="2">
        <v>5073</v>
      </c>
      <c r="G325" s="2">
        <v>6270</v>
      </c>
      <c r="H325" s="2">
        <v>8034</v>
      </c>
    </row>
    <row r="326" spans="1:8" x14ac:dyDescent="0.35">
      <c r="B326" t="s">
        <v>42</v>
      </c>
      <c r="C326" s="2">
        <v>14537</v>
      </c>
      <c r="D326" s="2">
        <v>17459</v>
      </c>
      <c r="E326" s="2">
        <v>18878</v>
      </c>
      <c r="F326" s="2">
        <v>16185</v>
      </c>
      <c r="G326" s="2">
        <v>19953</v>
      </c>
      <c r="H326" s="2">
        <v>26425</v>
      </c>
    </row>
    <row r="327" spans="1:8" x14ac:dyDescent="0.35">
      <c r="B327" t="s">
        <v>43</v>
      </c>
      <c r="C327" s="2">
        <v>357</v>
      </c>
      <c r="D327" s="2">
        <v>445</v>
      </c>
      <c r="E327" s="2">
        <v>475</v>
      </c>
      <c r="F327" s="2">
        <v>399</v>
      </c>
      <c r="G327" s="2">
        <v>530</v>
      </c>
      <c r="H327" s="2">
        <v>708</v>
      </c>
    </row>
    <row r="328" spans="1:8" x14ac:dyDescent="0.35">
      <c r="B328" t="s">
        <v>44</v>
      </c>
      <c r="C328" s="2">
        <v>1971</v>
      </c>
      <c r="D328" s="2">
        <v>2255</v>
      </c>
      <c r="E328" s="2">
        <v>2403</v>
      </c>
      <c r="F328" s="2">
        <v>2025</v>
      </c>
      <c r="G328" s="2">
        <v>2560</v>
      </c>
      <c r="H328" s="2">
        <v>3305</v>
      </c>
    </row>
    <row r="329" spans="1:8" x14ac:dyDescent="0.35">
      <c r="B329" t="s">
        <v>45</v>
      </c>
      <c r="C329" s="2">
        <v>28093</v>
      </c>
      <c r="D329" s="2">
        <v>33290</v>
      </c>
      <c r="E329" s="2">
        <v>34339</v>
      </c>
      <c r="F329" s="2">
        <v>27981</v>
      </c>
      <c r="G329" s="2">
        <v>32070</v>
      </c>
      <c r="H329" s="2">
        <v>41720</v>
      </c>
    </row>
    <row r="330" spans="1:8" x14ac:dyDescent="0.35">
      <c r="B330" t="s">
        <v>46</v>
      </c>
      <c r="C330" s="2">
        <v>2238</v>
      </c>
      <c r="D330" s="2">
        <v>2655</v>
      </c>
      <c r="E330" s="2">
        <v>2818</v>
      </c>
      <c r="F330" s="2">
        <v>2333</v>
      </c>
      <c r="G330" s="2">
        <v>2821</v>
      </c>
      <c r="H330" s="2">
        <v>3752</v>
      </c>
    </row>
    <row r="331" spans="1:8" x14ac:dyDescent="0.35">
      <c r="B331" t="s">
        <v>47</v>
      </c>
      <c r="C331" s="2">
        <v>8042</v>
      </c>
      <c r="D331" s="2">
        <v>9560</v>
      </c>
      <c r="E331" s="2">
        <v>10159</v>
      </c>
      <c r="F331" s="2">
        <v>8524</v>
      </c>
      <c r="G331" s="2">
        <v>10395</v>
      </c>
      <c r="H331" s="2">
        <v>13631</v>
      </c>
    </row>
    <row r="332" spans="1:8" x14ac:dyDescent="0.35">
      <c r="B332" t="s">
        <v>0</v>
      </c>
      <c r="C332" s="2">
        <v>209</v>
      </c>
      <c r="D332" s="2">
        <v>243</v>
      </c>
      <c r="E332" s="2">
        <v>252</v>
      </c>
      <c r="F332" s="2">
        <v>232</v>
      </c>
      <c r="G332" s="2">
        <v>337</v>
      </c>
      <c r="H332" s="2">
        <v>400</v>
      </c>
    </row>
    <row r="333" spans="1:8" ht="15" thickBot="1" x14ac:dyDescent="0.4">
      <c r="B333" s="16" t="s">
        <v>110</v>
      </c>
      <c r="C333" s="14">
        <f t="shared" ref="C333:H333" si="34">SUM(C318:C332)</f>
        <v>107561</v>
      </c>
      <c r="D333" s="14">
        <f t="shared" si="34"/>
        <v>125912</v>
      </c>
      <c r="E333" s="14">
        <f t="shared" si="34"/>
        <v>132537</v>
      </c>
      <c r="F333" s="14">
        <f t="shared" si="34"/>
        <v>111778</v>
      </c>
      <c r="G333" s="14">
        <f t="shared" si="34"/>
        <v>134388</v>
      </c>
      <c r="H333" s="14">
        <f t="shared" si="34"/>
        <v>174032</v>
      </c>
    </row>
    <row r="334" spans="1:8" x14ac:dyDescent="0.35">
      <c r="C334" s="2"/>
      <c r="D334" s="2"/>
    </row>
    <row r="335" spans="1:8" x14ac:dyDescent="0.35">
      <c r="A335" t="s">
        <v>9</v>
      </c>
      <c r="B335" t="s">
        <v>34</v>
      </c>
      <c r="C335" s="2">
        <v>21511</v>
      </c>
      <c r="D335" s="2">
        <v>24162</v>
      </c>
      <c r="E335" s="2">
        <v>25002</v>
      </c>
      <c r="F335" s="2">
        <v>23709</v>
      </c>
      <c r="G335" s="2">
        <v>30931</v>
      </c>
      <c r="H335" s="2">
        <v>35175</v>
      </c>
    </row>
    <row r="336" spans="1:8" x14ac:dyDescent="0.35">
      <c r="B336" t="s">
        <v>35</v>
      </c>
      <c r="C336" s="2">
        <v>313</v>
      </c>
      <c r="D336" s="2">
        <v>374</v>
      </c>
      <c r="E336" s="2">
        <v>385</v>
      </c>
      <c r="F336" s="2">
        <v>374</v>
      </c>
      <c r="G336" s="2">
        <v>586</v>
      </c>
      <c r="H336" s="2">
        <v>652</v>
      </c>
    </row>
    <row r="337" spans="1:8" x14ac:dyDescent="0.35">
      <c r="B337" t="s">
        <v>36</v>
      </c>
      <c r="C337" s="2">
        <v>1413</v>
      </c>
      <c r="D337" s="2">
        <v>1678</v>
      </c>
      <c r="E337" s="2">
        <v>1775</v>
      </c>
      <c r="F337" s="2">
        <v>1707</v>
      </c>
      <c r="G337" s="2">
        <v>2430</v>
      </c>
      <c r="H337" s="2">
        <v>2829</v>
      </c>
    </row>
    <row r="338" spans="1:8" x14ac:dyDescent="0.35">
      <c r="B338" t="s">
        <v>37</v>
      </c>
      <c r="C338" s="2">
        <v>176</v>
      </c>
      <c r="D338" s="2">
        <v>199</v>
      </c>
      <c r="E338" s="2">
        <v>207</v>
      </c>
      <c r="F338" s="2">
        <v>196</v>
      </c>
      <c r="G338" s="2">
        <v>339</v>
      </c>
      <c r="H338" s="2">
        <v>379</v>
      </c>
    </row>
    <row r="339" spans="1:8" x14ac:dyDescent="0.35">
      <c r="B339" t="s">
        <v>38</v>
      </c>
      <c r="C339" s="2">
        <v>624</v>
      </c>
      <c r="D339" s="2">
        <v>714</v>
      </c>
      <c r="E339" s="2">
        <v>740</v>
      </c>
      <c r="F339" s="2">
        <v>702</v>
      </c>
      <c r="G339" s="2">
        <v>959</v>
      </c>
      <c r="H339" s="2">
        <v>1055</v>
      </c>
    </row>
    <row r="340" spans="1:8" x14ac:dyDescent="0.35">
      <c r="B340" t="s">
        <v>39</v>
      </c>
      <c r="C340" s="2">
        <v>1377</v>
      </c>
      <c r="D340" s="2">
        <v>1649</v>
      </c>
      <c r="E340" s="2">
        <v>1692</v>
      </c>
      <c r="F340" s="2">
        <v>1531</v>
      </c>
      <c r="G340" s="2">
        <v>1952</v>
      </c>
      <c r="H340" s="2">
        <v>2298</v>
      </c>
    </row>
    <row r="341" spans="1:8" x14ac:dyDescent="0.35">
      <c r="B341" t="s">
        <v>40</v>
      </c>
      <c r="C341" s="2">
        <v>2936</v>
      </c>
      <c r="D341" s="2">
        <v>3375</v>
      </c>
      <c r="E341" s="2">
        <v>3481</v>
      </c>
      <c r="F341" s="2">
        <v>3322</v>
      </c>
      <c r="G341" s="2">
        <v>4299</v>
      </c>
      <c r="H341" s="2">
        <v>4826</v>
      </c>
    </row>
    <row r="342" spans="1:8" x14ac:dyDescent="0.35">
      <c r="B342" t="s">
        <v>41</v>
      </c>
      <c r="C342" s="2">
        <v>2881</v>
      </c>
      <c r="D342" s="2">
        <v>3305</v>
      </c>
      <c r="E342" s="2">
        <v>3512</v>
      </c>
      <c r="F342" s="2">
        <v>3313</v>
      </c>
      <c r="G342" s="2">
        <v>4283</v>
      </c>
      <c r="H342" s="2">
        <v>5034</v>
      </c>
    </row>
    <row r="343" spans="1:8" x14ac:dyDescent="0.35">
      <c r="B343" t="s">
        <v>42</v>
      </c>
      <c r="C343" s="2">
        <v>12138</v>
      </c>
      <c r="D343" s="2">
        <v>14298</v>
      </c>
      <c r="E343" s="2">
        <v>15142</v>
      </c>
      <c r="F343" s="2">
        <v>14481</v>
      </c>
      <c r="G343" s="2">
        <v>19850</v>
      </c>
      <c r="H343" s="2">
        <v>23050</v>
      </c>
    </row>
    <row r="344" spans="1:8" x14ac:dyDescent="0.35">
      <c r="B344" t="s">
        <v>43</v>
      </c>
      <c r="C344" s="2">
        <v>109</v>
      </c>
      <c r="D344" s="2">
        <v>156</v>
      </c>
      <c r="E344" s="2">
        <v>174</v>
      </c>
      <c r="F344" s="2">
        <v>172</v>
      </c>
      <c r="G344" s="2">
        <v>306</v>
      </c>
      <c r="H344" s="2">
        <v>382</v>
      </c>
    </row>
    <row r="345" spans="1:8" x14ac:dyDescent="0.35">
      <c r="B345" t="s">
        <v>44</v>
      </c>
      <c r="C345" s="2">
        <v>725</v>
      </c>
      <c r="D345" s="2">
        <v>828</v>
      </c>
      <c r="E345" s="2">
        <v>869</v>
      </c>
      <c r="F345" s="2">
        <v>820</v>
      </c>
      <c r="G345" s="2">
        <v>1135</v>
      </c>
      <c r="H345" s="2">
        <v>1343</v>
      </c>
    </row>
    <row r="346" spans="1:8" x14ac:dyDescent="0.35">
      <c r="B346" t="s">
        <v>45</v>
      </c>
      <c r="C346" s="2">
        <v>23016</v>
      </c>
      <c r="D346" s="2">
        <v>26433</v>
      </c>
      <c r="E346" s="2">
        <v>27009</v>
      </c>
      <c r="F346" s="2">
        <v>24797</v>
      </c>
      <c r="G346" s="2">
        <v>31125</v>
      </c>
      <c r="H346" s="2">
        <v>35280</v>
      </c>
    </row>
    <row r="347" spans="1:8" x14ac:dyDescent="0.35">
      <c r="B347" t="s">
        <v>46</v>
      </c>
      <c r="C347" s="2">
        <v>1083</v>
      </c>
      <c r="D347" s="2">
        <v>1277</v>
      </c>
      <c r="E347" s="2">
        <v>1358</v>
      </c>
      <c r="F347" s="2">
        <v>1312</v>
      </c>
      <c r="G347" s="2">
        <v>1758</v>
      </c>
      <c r="H347" s="2">
        <v>2047</v>
      </c>
    </row>
    <row r="348" spans="1:8" x14ac:dyDescent="0.35">
      <c r="B348" t="s">
        <v>47</v>
      </c>
      <c r="C348" s="2">
        <v>4618</v>
      </c>
      <c r="D348" s="2">
        <v>5363</v>
      </c>
      <c r="E348" s="2">
        <v>5640</v>
      </c>
      <c r="F348" s="2">
        <v>5308</v>
      </c>
      <c r="G348" s="2">
        <v>7249</v>
      </c>
      <c r="H348" s="2">
        <v>8378</v>
      </c>
    </row>
    <row r="349" spans="1:8" x14ac:dyDescent="0.35">
      <c r="B349" t="s">
        <v>0</v>
      </c>
      <c r="C349" s="2">
        <v>100</v>
      </c>
      <c r="D349" s="2">
        <v>108</v>
      </c>
      <c r="E349" s="2">
        <v>111</v>
      </c>
      <c r="F349" s="2">
        <v>106</v>
      </c>
      <c r="G349" s="2">
        <v>181</v>
      </c>
      <c r="H349" s="2">
        <v>198</v>
      </c>
    </row>
    <row r="350" spans="1:8" ht="15" thickBot="1" x14ac:dyDescent="0.4">
      <c r="B350" s="16" t="s">
        <v>110</v>
      </c>
      <c r="C350" s="14">
        <f t="shared" ref="C350:H350" si="35">SUM(C335:C349)</f>
        <v>73020</v>
      </c>
      <c r="D350" s="14">
        <f t="shared" si="35"/>
        <v>83919</v>
      </c>
      <c r="E350" s="14">
        <f t="shared" si="35"/>
        <v>87097</v>
      </c>
      <c r="F350" s="14">
        <f t="shared" si="35"/>
        <v>81850</v>
      </c>
      <c r="G350" s="14">
        <f t="shared" si="35"/>
        <v>107383</v>
      </c>
      <c r="H350" s="14">
        <f t="shared" si="35"/>
        <v>122926</v>
      </c>
    </row>
    <row r="352" spans="1:8" x14ac:dyDescent="0.35">
      <c r="A352" s="5" t="s">
        <v>223</v>
      </c>
      <c r="B352" s="4"/>
      <c r="C352" s="4"/>
      <c r="D352" s="4"/>
      <c r="E352" s="4"/>
      <c r="F352" s="4"/>
      <c r="G352" s="112"/>
      <c r="H352" s="112"/>
    </row>
    <row r="353" spans="1:8" x14ac:dyDescent="0.35">
      <c r="A353" s="6" t="s">
        <v>338</v>
      </c>
      <c r="B353" s="6"/>
      <c r="C353" s="15">
        <f>C369+C386</f>
        <v>17900</v>
      </c>
      <c r="D353" s="15">
        <f t="shared" ref="D353:E353" si="36">D369+D386</f>
        <v>0</v>
      </c>
      <c r="E353" s="15">
        <f t="shared" si="36"/>
        <v>101691</v>
      </c>
      <c r="F353" s="15">
        <f>F369+F386</f>
        <v>146565</v>
      </c>
      <c r="G353" s="58">
        <f>G369+G386</f>
        <v>160017</v>
      </c>
      <c r="H353" s="58">
        <f>H369+H386</f>
        <v>173679</v>
      </c>
    </row>
    <row r="354" spans="1:8" x14ac:dyDescent="0.35">
      <c r="A354" t="s">
        <v>3</v>
      </c>
      <c r="B354" t="s">
        <v>34</v>
      </c>
      <c r="C354" s="2">
        <v>2977</v>
      </c>
      <c r="D354" s="2">
        <v>0</v>
      </c>
      <c r="E354" s="2">
        <v>19550</v>
      </c>
      <c r="F354" s="2">
        <v>25582</v>
      </c>
      <c r="G354" s="2">
        <v>27288</v>
      </c>
      <c r="H354" s="2">
        <v>29409</v>
      </c>
    </row>
    <row r="355" spans="1:8" x14ac:dyDescent="0.35">
      <c r="B355" t="s">
        <v>35</v>
      </c>
      <c r="C355" s="2">
        <v>46</v>
      </c>
      <c r="D355" s="2">
        <v>0</v>
      </c>
      <c r="E355" s="2">
        <v>295</v>
      </c>
      <c r="F355" s="2">
        <v>583</v>
      </c>
      <c r="G355" s="2">
        <v>628</v>
      </c>
      <c r="H355" s="2">
        <v>633</v>
      </c>
    </row>
    <row r="356" spans="1:8" x14ac:dyDescent="0.35">
      <c r="B356" t="s">
        <v>36</v>
      </c>
      <c r="C356" s="2">
        <v>175</v>
      </c>
      <c r="D356" s="2">
        <v>0</v>
      </c>
      <c r="E356" s="2">
        <v>1181</v>
      </c>
      <c r="F356" s="2">
        <v>2076</v>
      </c>
      <c r="G356" s="2">
        <v>2262</v>
      </c>
      <c r="H356" s="2">
        <v>2427</v>
      </c>
    </row>
    <row r="357" spans="1:8" x14ac:dyDescent="0.35">
      <c r="B357" t="s">
        <v>37</v>
      </c>
      <c r="C357" s="2">
        <v>14</v>
      </c>
      <c r="D357" s="2">
        <v>0</v>
      </c>
      <c r="E357" s="2">
        <v>91</v>
      </c>
      <c r="F357" s="2">
        <v>137</v>
      </c>
      <c r="G357" s="2">
        <v>162</v>
      </c>
      <c r="H357" s="2">
        <v>172</v>
      </c>
    </row>
    <row r="358" spans="1:8" x14ac:dyDescent="0.35">
      <c r="B358" t="s">
        <v>38</v>
      </c>
      <c r="C358" s="2">
        <v>80</v>
      </c>
      <c r="D358" s="2">
        <v>0</v>
      </c>
      <c r="E358" s="2">
        <v>306</v>
      </c>
      <c r="F358" s="2">
        <v>443</v>
      </c>
      <c r="G358" s="2">
        <v>468</v>
      </c>
      <c r="H358" s="2">
        <v>447</v>
      </c>
    </row>
    <row r="359" spans="1:8" x14ac:dyDescent="0.35">
      <c r="B359" t="s">
        <v>39</v>
      </c>
      <c r="C359" s="2">
        <v>54</v>
      </c>
      <c r="D359" s="2">
        <v>0</v>
      </c>
      <c r="E359" s="2">
        <v>359</v>
      </c>
      <c r="F359" s="2">
        <v>569</v>
      </c>
      <c r="G359" s="2">
        <v>631</v>
      </c>
      <c r="H359" s="2">
        <v>670</v>
      </c>
    </row>
    <row r="360" spans="1:8" x14ac:dyDescent="0.35">
      <c r="B360" t="s">
        <v>40</v>
      </c>
      <c r="C360" s="2">
        <v>592</v>
      </c>
      <c r="D360" s="2">
        <v>0</v>
      </c>
      <c r="E360" s="2">
        <v>3204</v>
      </c>
      <c r="F360" s="2">
        <v>5391</v>
      </c>
      <c r="G360" s="2">
        <v>5730</v>
      </c>
      <c r="H360" s="2">
        <v>6255</v>
      </c>
    </row>
    <row r="361" spans="1:8" x14ac:dyDescent="0.35">
      <c r="B361" t="s">
        <v>41</v>
      </c>
      <c r="C361" s="2">
        <v>402</v>
      </c>
      <c r="D361" s="2">
        <v>0</v>
      </c>
      <c r="E361" s="2">
        <v>2602</v>
      </c>
      <c r="F361" s="2">
        <v>3506</v>
      </c>
      <c r="G361" s="2">
        <v>3789</v>
      </c>
      <c r="H361" s="2">
        <v>4069</v>
      </c>
    </row>
    <row r="362" spans="1:8" x14ac:dyDescent="0.35">
      <c r="B362" t="s">
        <v>42</v>
      </c>
      <c r="C362" s="2">
        <v>2489</v>
      </c>
      <c r="D362" s="2">
        <v>0</v>
      </c>
      <c r="E362" s="2">
        <v>12049</v>
      </c>
      <c r="F362" s="2">
        <v>17625</v>
      </c>
      <c r="G362" s="2">
        <v>19653</v>
      </c>
      <c r="H362" s="2">
        <v>21761</v>
      </c>
    </row>
    <row r="363" spans="1:8" x14ac:dyDescent="0.35">
      <c r="B363" t="s">
        <v>43</v>
      </c>
      <c r="C363" s="2">
        <v>19</v>
      </c>
      <c r="D363" s="2">
        <v>0</v>
      </c>
      <c r="E363" s="2">
        <v>136</v>
      </c>
      <c r="F363" s="2">
        <v>241</v>
      </c>
      <c r="G363" s="2">
        <v>277</v>
      </c>
      <c r="H363" s="2">
        <v>326</v>
      </c>
    </row>
    <row r="364" spans="1:8" x14ac:dyDescent="0.35">
      <c r="B364" t="s">
        <v>44</v>
      </c>
      <c r="C364" s="2">
        <v>167</v>
      </c>
      <c r="D364" s="2">
        <v>0</v>
      </c>
      <c r="E364" s="2">
        <v>854</v>
      </c>
      <c r="F364" s="2">
        <v>1135</v>
      </c>
      <c r="G364" s="2">
        <v>1264</v>
      </c>
      <c r="H364" s="2">
        <v>1411</v>
      </c>
    </row>
    <row r="365" spans="1:8" x14ac:dyDescent="0.35">
      <c r="B365" t="s">
        <v>45</v>
      </c>
      <c r="C365" s="2">
        <v>3086</v>
      </c>
      <c r="D365" s="2">
        <v>0</v>
      </c>
      <c r="E365" s="2">
        <v>12599</v>
      </c>
      <c r="F365" s="2">
        <v>17331</v>
      </c>
      <c r="G365" s="2">
        <v>18357</v>
      </c>
      <c r="H365" s="2">
        <v>18774</v>
      </c>
    </row>
    <row r="366" spans="1:8" x14ac:dyDescent="0.35">
      <c r="B366" t="s">
        <v>46</v>
      </c>
      <c r="C366" s="2">
        <v>228</v>
      </c>
      <c r="D366" s="2">
        <v>0</v>
      </c>
      <c r="E366" s="2">
        <v>1213</v>
      </c>
      <c r="F366" s="2">
        <v>1724</v>
      </c>
      <c r="G366" s="2">
        <v>1847</v>
      </c>
      <c r="H366" s="2">
        <v>2056</v>
      </c>
    </row>
    <row r="367" spans="1:8" x14ac:dyDescent="0.35">
      <c r="B367" t="s">
        <v>47</v>
      </c>
      <c r="C367" s="2">
        <v>887</v>
      </c>
      <c r="D367" s="2">
        <v>0</v>
      </c>
      <c r="E367" s="2">
        <v>4541</v>
      </c>
      <c r="F367" s="2">
        <v>6844</v>
      </c>
      <c r="G367" s="2">
        <v>7390</v>
      </c>
      <c r="H367" s="2">
        <v>7673</v>
      </c>
    </row>
    <row r="368" spans="1:8" x14ac:dyDescent="0.35">
      <c r="B368" t="s">
        <v>0</v>
      </c>
      <c r="C368" s="2">
        <v>4</v>
      </c>
      <c r="D368" s="2">
        <v>0</v>
      </c>
      <c r="E368" s="2">
        <v>15</v>
      </c>
      <c r="F368" s="2">
        <v>17</v>
      </c>
      <c r="G368" s="2">
        <v>26</v>
      </c>
      <c r="H368" s="2">
        <v>26</v>
      </c>
    </row>
    <row r="369" spans="1:8" ht="15" thickBot="1" x14ac:dyDescent="0.4">
      <c r="B369" s="16" t="s">
        <v>110</v>
      </c>
      <c r="C369" s="14">
        <f t="shared" ref="C369:H369" si="37">SUM(C354:C368)</f>
        <v>11220</v>
      </c>
      <c r="D369" s="14">
        <f t="shared" si="37"/>
        <v>0</v>
      </c>
      <c r="E369" s="14">
        <f t="shared" si="37"/>
        <v>58995</v>
      </c>
      <c r="F369" s="14">
        <f t="shared" si="37"/>
        <v>83204</v>
      </c>
      <c r="G369" s="14">
        <f t="shared" si="37"/>
        <v>89772</v>
      </c>
      <c r="H369" s="14">
        <f t="shared" si="37"/>
        <v>96109</v>
      </c>
    </row>
    <row r="370" spans="1:8" x14ac:dyDescent="0.35">
      <c r="C370" s="2"/>
      <c r="D370" s="2"/>
      <c r="E370" s="2"/>
    </row>
    <row r="371" spans="1:8" x14ac:dyDescent="0.35">
      <c r="A371" t="s">
        <v>9</v>
      </c>
      <c r="B371" t="s">
        <v>34</v>
      </c>
      <c r="C371" s="2">
        <v>1711</v>
      </c>
      <c r="D371" s="2">
        <v>0</v>
      </c>
      <c r="E371" s="2">
        <v>13966</v>
      </c>
      <c r="F371" s="2">
        <v>18779</v>
      </c>
      <c r="G371" s="2">
        <v>20450</v>
      </c>
      <c r="H371" s="2">
        <v>22641</v>
      </c>
    </row>
    <row r="372" spans="1:8" x14ac:dyDescent="0.35">
      <c r="B372" t="s">
        <v>35</v>
      </c>
      <c r="C372" s="2">
        <v>23</v>
      </c>
      <c r="D372" s="2">
        <v>0</v>
      </c>
      <c r="E372" s="2">
        <v>162</v>
      </c>
      <c r="F372" s="2">
        <v>348</v>
      </c>
      <c r="G372" s="2">
        <v>427</v>
      </c>
      <c r="H372" s="2">
        <v>450</v>
      </c>
    </row>
    <row r="373" spans="1:8" x14ac:dyDescent="0.35">
      <c r="B373" t="s">
        <v>36</v>
      </c>
      <c r="C373" s="2">
        <v>98</v>
      </c>
      <c r="D373" s="2">
        <v>0</v>
      </c>
      <c r="E373" s="2">
        <v>854</v>
      </c>
      <c r="F373" s="2">
        <v>1675</v>
      </c>
      <c r="G373" s="2">
        <v>1857</v>
      </c>
      <c r="H373" s="2">
        <v>2027</v>
      </c>
    </row>
    <row r="374" spans="1:8" x14ac:dyDescent="0.35">
      <c r="B374" t="s">
        <v>37</v>
      </c>
      <c r="C374" s="2">
        <v>9</v>
      </c>
      <c r="D374" s="2">
        <v>0</v>
      </c>
      <c r="E374" s="2">
        <v>74</v>
      </c>
      <c r="F374" s="2">
        <v>119</v>
      </c>
      <c r="G374" s="2">
        <v>150</v>
      </c>
      <c r="H374" s="2">
        <v>160</v>
      </c>
    </row>
    <row r="375" spans="1:8" x14ac:dyDescent="0.35">
      <c r="B375" t="s">
        <v>38</v>
      </c>
      <c r="C375" s="2">
        <v>35</v>
      </c>
      <c r="D375" s="2">
        <v>0</v>
      </c>
      <c r="E375" s="2">
        <v>228</v>
      </c>
      <c r="F375" s="2">
        <v>342</v>
      </c>
      <c r="G375" s="2">
        <v>372</v>
      </c>
      <c r="H375" s="2">
        <v>357</v>
      </c>
    </row>
    <row r="376" spans="1:8" x14ac:dyDescent="0.35">
      <c r="B376" t="s">
        <v>39</v>
      </c>
      <c r="C376" s="2">
        <v>52</v>
      </c>
      <c r="D376" s="2">
        <v>0</v>
      </c>
      <c r="E376" s="2">
        <v>343</v>
      </c>
      <c r="F376" s="2">
        <v>537</v>
      </c>
      <c r="G376" s="2">
        <v>612</v>
      </c>
      <c r="H376" s="2">
        <v>659</v>
      </c>
    </row>
    <row r="377" spans="1:8" x14ac:dyDescent="0.35">
      <c r="B377" t="s">
        <v>40</v>
      </c>
      <c r="C377" s="2">
        <v>294</v>
      </c>
      <c r="D377" s="2">
        <v>0</v>
      </c>
      <c r="E377" s="2">
        <v>1709</v>
      </c>
      <c r="F377" s="2">
        <v>3421</v>
      </c>
      <c r="G377" s="2">
        <v>3825</v>
      </c>
      <c r="H377" s="2">
        <v>4288</v>
      </c>
    </row>
    <row r="378" spans="1:8" x14ac:dyDescent="0.35">
      <c r="B378" t="s">
        <v>41</v>
      </c>
      <c r="C378" s="2">
        <v>246</v>
      </c>
      <c r="D378" s="2">
        <v>0</v>
      </c>
      <c r="E378" s="2">
        <v>1946</v>
      </c>
      <c r="F378" s="2">
        <v>2664</v>
      </c>
      <c r="G378" s="2">
        <v>2914</v>
      </c>
      <c r="H378" s="2">
        <v>3204</v>
      </c>
    </row>
    <row r="379" spans="1:8" x14ac:dyDescent="0.35">
      <c r="B379" t="s">
        <v>42</v>
      </c>
      <c r="C379" s="2">
        <v>1460</v>
      </c>
      <c r="D379" s="2">
        <v>0</v>
      </c>
      <c r="E379" s="2">
        <v>9068</v>
      </c>
      <c r="F379" s="2">
        <v>14129</v>
      </c>
      <c r="G379" s="2">
        <v>16135</v>
      </c>
      <c r="H379" s="2">
        <v>18609</v>
      </c>
    </row>
    <row r="380" spans="1:8" x14ac:dyDescent="0.35">
      <c r="B380" t="s">
        <v>43</v>
      </c>
      <c r="C380" s="2">
        <v>8</v>
      </c>
      <c r="D380" s="2">
        <v>0</v>
      </c>
      <c r="E380" s="2">
        <v>84</v>
      </c>
      <c r="F380" s="2">
        <v>161</v>
      </c>
      <c r="G380" s="2">
        <v>204</v>
      </c>
      <c r="H380" s="2">
        <v>236</v>
      </c>
    </row>
    <row r="381" spans="1:8" x14ac:dyDescent="0.35">
      <c r="B381" t="s">
        <v>44</v>
      </c>
      <c r="C381" s="2">
        <v>92</v>
      </c>
      <c r="D381" s="2">
        <v>0</v>
      </c>
      <c r="E381" s="2">
        <v>528</v>
      </c>
      <c r="F381" s="2">
        <v>755</v>
      </c>
      <c r="G381" s="2">
        <v>884</v>
      </c>
      <c r="H381" s="2">
        <v>1034</v>
      </c>
    </row>
    <row r="382" spans="1:8" x14ac:dyDescent="0.35">
      <c r="B382" t="s">
        <v>45</v>
      </c>
      <c r="C382" s="2">
        <v>2024</v>
      </c>
      <c r="D382" s="2">
        <v>0</v>
      </c>
      <c r="E382" s="2">
        <v>9783</v>
      </c>
      <c r="F382" s="2">
        <v>14339</v>
      </c>
      <c r="G382" s="2">
        <v>15548</v>
      </c>
      <c r="H382" s="2">
        <v>16402</v>
      </c>
    </row>
    <row r="383" spans="1:8" x14ac:dyDescent="0.35">
      <c r="B383" t="s">
        <v>46</v>
      </c>
      <c r="C383" s="2">
        <v>123</v>
      </c>
      <c r="D383" s="2">
        <v>0</v>
      </c>
      <c r="E383" s="2">
        <v>799</v>
      </c>
      <c r="F383" s="2">
        <v>1198</v>
      </c>
      <c r="G383" s="2">
        <v>1383</v>
      </c>
      <c r="H383" s="2">
        <v>1596</v>
      </c>
    </row>
    <row r="384" spans="1:8" x14ac:dyDescent="0.35">
      <c r="B384" t="s">
        <v>47</v>
      </c>
      <c r="C384" s="2">
        <v>500</v>
      </c>
      <c r="D384" s="2">
        <v>0</v>
      </c>
      <c r="E384" s="2">
        <v>3134</v>
      </c>
      <c r="F384" s="2">
        <v>4873</v>
      </c>
      <c r="G384" s="2">
        <v>5459</v>
      </c>
      <c r="H384" s="2">
        <v>5876</v>
      </c>
    </row>
    <row r="385" spans="1:8" x14ac:dyDescent="0.35">
      <c r="B385" t="s">
        <v>0</v>
      </c>
      <c r="C385" s="2">
        <v>5</v>
      </c>
      <c r="D385" s="2">
        <v>0</v>
      </c>
      <c r="E385" s="2">
        <v>18</v>
      </c>
      <c r="F385" s="2">
        <v>21</v>
      </c>
      <c r="G385" s="2">
        <v>25</v>
      </c>
      <c r="H385" s="2">
        <v>31</v>
      </c>
    </row>
    <row r="386" spans="1:8" ht="15" thickBot="1" x14ac:dyDescent="0.4">
      <c r="B386" s="16" t="s">
        <v>110</v>
      </c>
      <c r="C386" s="14">
        <f t="shared" ref="C386:H386" si="38">SUM(C371:C385)</f>
        <v>6680</v>
      </c>
      <c r="D386" s="14">
        <f t="shared" si="38"/>
        <v>0</v>
      </c>
      <c r="E386" s="14">
        <f t="shared" si="38"/>
        <v>42696</v>
      </c>
      <c r="F386" s="14">
        <f t="shared" si="38"/>
        <v>63361</v>
      </c>
      <c r="G386" s="14">
        <f t="shared" si="38"/>
        <v>70245</v>
      </c>
      <c r="H386" s="14">
        <f t="shared" si="38"/>
        <v>77570</v>
      </c>
    </row>
    <row r="387" spans="1:8" x14ac:dyDescent="0.35">
      <c r="C387" s="2"/>
      <c r="D387" s="2"/>
      <c r="E387" s="2"/>
    </row>
    <row r="388" spans="1:8" x14ac:dyDescent="0.35">
      <c r="A388" s="6" t="s">
        <v>341</v>
      </c>
      <c r="B388" s="6"/>
      <c r="C388" s="15">
        <f>C404+C421</f>
        <v>17657</v>
      </c>
      <c r="D388" s="15">
        <f t="shared" ref="D388:E388" si="39">D404+D421</f>
        <v>0</v>
      </c>
      <c r="E388" s="15">
        <f t="shared" si="39"/>
        <v>36594</v>
      </c>
      <c r="F388" s="15">
        <f>F404+F421</f>
        <v>52878</v>
      </c>
      <c r="G388" s="58">
        <f>G404+G421</f>
        <v>46412</v>
      </c>
      <c r="H388" s="58">
        <f>H404+H421</f>
        <v>46936</v>
      </c>
    </row>
    <row r="389" spans="1:8" x14ac:dyDescent="0.35">
      <c r="A389" t="s">
        <v>3</v>
      </c>
      <c r="B389" t="s">
        <v>34</v>
      </c>
      <c r="C389" s="2">
        <v>2956</v>
      </c>
      <c r="D389" s="2">
        <v>0</v>
      </c>
      <c r="E389" s="2">
        <v>6517</v>
      </c>
      <c r="F389" s="2">
        <v>9584</v>
      </c>
      <c r="G389" s="2">
        <v>8685</v>
      </c>
      <c r="H389" s="2">
        <v>8833</v>
      </c>
    </row>
    <row r="390" spans="1:8" x14ac:dyDescent="0.35">
      <c r="B390" t="s">
        <v>35</v>
      </c>
      <c r="C390" s="2">
        <v>85</v>
      </c>
      <c r="D390" s="2">
        <v>0</v>
      </c>
      <c r="E390" s="2">
        <v>180</v>
      </c>
      <c r="F390" s="2">
        <v>242</v>
      </c>
      <c r="G390" s="2">
        <v>183</v>
      </c>
      <c r="H390" s="2">
        <v>163</v>
      </c>
    </row>
    <row r="391" spans="1:8" x14ac:dyDescent="0.35">
      <c r="B391" t="s">
        <v>36</v>
      </c>
      <c r="C391" s="2">
        <v>239</v>
      </c>
      <c r="D391" s="2">
        <v>0</v>
      </c>
      <c r="E391" s="2">
        <v>550</v>
      </c>
      <c r="F391" s="2">
        <v>734</v>
      </c>
      <c r="G391" s="2">
        <v>606</v>
      </c>
      <c r="H391" s="2">
        <v>626</v>
      </c>
    </row>
    <row r="392" spans="1:8" x14ac:dyDescent="0.35">
      <c r="B392" t="s">
        <v>37</v>
      </c>
      <c r="C392" s="2">
        <v>7</v>
      </c>
      <c r="D392" s="2">
        <v>0</v>
      </c>
      <c r="E392" s="2">
        <v>39</v>
      </c>
      <c r="F392" s="2">
        <v>54</v>
      </c>
      <c r="G392" s="2">
        <v>36</v>
      </c>
      <c r="H392" s="2">
        <v>35</v>
      </c>
    </row>
    <row r="393" spans="1:8" x14ac:dyDescent="0.35">
      <c r="B393" t="s">
        <v>38</v>
      </c>
      <c r="C393" s="2">
        <v>49</v>
      </c>
      <c r="D393" s="2">
        <v>0</v>
      </c>
      <c r="E393" s="2">
        <v>93</v>
      </c>
      <c r="F393" s="2">
        <v>123</v>
      </c>
      <c r="G393" s="2">
        <v>97</v>
      </c>
      <c r="H393" s="2">
        <v>79</v>
      </c>
    </row>
    <row r="394" spans="1:8" x14ac:dyDescent="0.35">
      <c r="B394" t="s">
        <v>39</v>
      </c>
      <c r="C394" s="2">
        <v>91</v>
      </c>
      <c r="D394" s="2">
        <v>0</v>
      </c>
      <c r="E394" s="2">
        <v>187</v>
      </c>
      <c r="F394" s="2">
        <v>230</v>
      </c>
      <c r="G394" s="2">
        <v>152</v>
      </c>
      <c r="H394" s="2">
        <v>150</v>
      </c>
    </row>
    <row r="395" spans="1:8" x14ac:dyDescent="0.35">
      <c r="B395" t="s">
        <v>40</v>
      </c>
      <c r="C395" s="2">
        <v>832</v>
      </c>
      <c r="D395" s="2">
        <v>0</v>
      </c>
      <c r="E395" s="2">
        <v>1549</v>
      </c>
      <c r="F395" s="2">
        <v>1956</v>
      </c>
      <c r="G395" s="2">
        <v>1760</v>
      </c>
      <c r="H395" s="2">
        <v>1768</v>
      </c>
    </row>
    <row r="396" spans="1:8" x14ac:dyDescent="0.35">
      <c r="B396" t="s">
        <v>41</v>
      </c>
      <c r="C396" s="2">
        <v>403</v>
      </c>
      <c r="D396" s="2">
        <v>0</v>
      </c>
      <c r="E396" s="2">
        <v>900</v>
      </c>
      <c r="F396" s="2">
        <v>1510</v>
      </c>
      <c r="G396" s="2">
        <v>1352</v>
      </c>
      <c r="H396" s="2">
        <v>1393</v>
      </c>
    </row>
    <row r="397" spans="1:8" x14ac:dyDescent="0.35">
      <c r="B397" t="s">
        <v>42</v>
      </c>
      <c r="C397" s="2">
        <v>2182</v>
      </c>
      <c r="D397" s="2">
        <v>0</v>
      </c>
      <c r="E397" s="2">
        <v>4453</v>
      </c>
      <c r="F397" s="2">
        <v>6111</v>
      </c>
      <c r="G397" s="2">
        <v>5522</v>
      </c>
      <c r="H397" s="2">
        <v>5785</v>
      </c>
    </row>
    <row r="398" spans="1:8" x14ac:dyDescent="0.35">
      <c r="B398" t="s">
        <v>43</v>
      </c>
      <c r="C398" s="2">
        <v>17</v>
      </c>
      <c r="D398" s="2">
        <v>0</v>
      </c>
      <c r="E398" s="2">
        <v>57</v>
      </c>
      <c r="F398" s="2">
        <v>97</v>
      </c>
      <c r="G398" s="2">
        <v>80</v>
      </c>
      <c r="H398" s="2">
        <v>85</v>
      </c>
    </row>
    <row r="399" spans="1:8" x14ac:dyDescent="0.35">
      <c r="B399" t="s">
        <v>44</v>
      </c>
      <c r="C399" s="2">
        <v>214</v>
      </c>
      <c r="D399" s="2">
        <v>0</v>
      </c>
      <c r="E399" s="2">
        <v>430</v>
      </c>
      <c r="F399" s="2">
        <v>608</v>
      </c>
      <c r="G399" s="2">
        <v>555</v>
      </c>
      <c r="H399" s="2">
        <v>577</v>
      </c>
    </row>
    <row r="400" spans="1:8" x14ac:dyDescent="0.35">
      <c r="B400" t="s">
        <v>45</v>
      </c>
      <c r="C400" s="2">
        <v>2510</v>
      </c>
      <c r="D400" s="2">
        <v>0</v>
      </c>
      <c r="E400" s="2">
        <v>4368</v>
      </c>
      <c r="F400" s="2">
        <v>5750</v>
      </c>
      <c r="G400" s="2">
        <v>4639</v>
      </c>
      <c r="H400" s="2">
        <v>4388</v>
      </c>
    </row>
    <row r="401" spans="1:8" x14ac:dyDescent="0.35">
      <c r="B401" t="s">
        <v>46</v>
      </c>
      <c r="C401" s="2">
        <v>262</v>
      </c>
      <c r="D401" s="2">
        <v>0</v>
      </c>
      <c r="E401" s="2">
        <v>550</v>
      </c>
      <c r="F401" s="2">
        <v>818</v>
      </c>
      <c r="G401" s="2">
        <v>688</v>
      </c>
      <c r="H401" s="2">
        <v>695</v>
      </c>
    </row>
    <row r="402" spans="1:8" x14ac:dyDescent="0.35">
      <c r="B402" t="s">
        <v>47</v>
      </c>
      <c r="C402" s="2">
        <v>1035</v>
      </c>
      <c r="D402" s="2">
        <v>0</v>
      </c>
      <c r="E402" s="2">
        <v>1909</v>
      </c>
      <c r="F402" s="2">
        <v>2611</v>
      </c>
      <c r="G402" s="2">
        <v>2318</v>
      </c>
      <c r="H402" s="2">
        <v>2241</v>
      </c>
    </row>
    <row r="403" spans="1:8" x14ac:dyDescent="0.35">
      <c r="B403" t="s">
        <v>0</v>
      </c>
      <c r="C403" s="2">
        <v>4</v>
      </c>
      <c r="D403" s="2">
        <v>0</v>
      </c>
      <c r="E403" s="2">
        <v>4</v>
      </c>
      <c r="F403" s="2">
        <v>2</v>
      </c>
      <c r="G403" s="2">
        <v>2</v>
      </c>
      <c r="H403" s="2">
        <v>2</v>
      </c>
    </row>
    <row r="404" spans="1:8" ht="15" thickBot="1" x14ac:dyDescent="0.4">
      <c r="B404" s="16" t="s">
        <v>110</v>
      </c>
      <c r="C404" s="14">
        <f t="shared" ref="C404:H404" si="40">SUM(C389:C403)</f>
        <v>10886</v>
      </c>
      <c r="D404" s="14">
        <f t="shared" si="40"/>
        <v>0</v>
      </c>
      <c r="E404" s="14">
        <f t="shared" si="40"/>
        <v>21786</v>
      </c>
      <c r="F404" s="14">
        <f t="shared" si="40"/>
        <v>30430</v>
      </c>
      <c r="G404" s="14">
        <f t="shared" si="40"/>
        <v>26675</v>
      </c>
      <c r="H404" s="14">
        <f t="shared" si="40"/>
        <v>26820</v>
      </c>
    </row>
    <row r="405" spans="1:8" x14ac:dyDescent="0.35">
      <c r="C405" s="2"/>
      <c r="D405" s="2"/>
      <c r="E405" s="2"/>
    </row>
    <row r="406" spans="1:8" x14ac:dyDescent="0.35">
      <c r="A406" t="s">
        <v>9</v>
      </c>
      <c r="B406" t="s">
        <v>34</v>
      </c>
      <c r="C406" s="2">
        <v>1663</v>
      </c>
      <c r="D406" s="2">
        <v>0</v>
      </c>
      <c r="E406" s="2">
        <v>4218</v>
      </c>
      <c r="F406" s="2">
        <v>6867</v>
      </c>
      <c r="G406" s="2">
        <v>6080</v>
      </c>
      <c r="H406" s="2">
        <v>6255</v>
      </c>
    </row>
    <row r="407" spans="1:8" x14ac:dyDescent="0.35">
      <c r="B407" t="s">
        <v>35</v>
      </c>
      <c r="C407" s="2">
        <v>33</v>
      </c>
      <c r="D407" s="2">
        <v>0</v>
      </c>
      <c r="E407" s="2">
        <v>73</v>
      </c>
      <c r="F407" s="2">
        <v>113</v>
      </c>
      <c r="G407" s="2">
        <v>106</v>
      </c>
      <c r="H407" s="2">
        <v>99</v>
      </c>
    </row>
    <row r="408" spans="1:8" x14ac:dyDescent="0.35">
      <c r="B408" t="s">
        <v>36</v>
      </c>
      <c r="C408" s="2">
        <v>171</v>
      </c>
      <c r="D408" s="2">
        <v>0</v>
      </c>
      <c r="E408" s="2">
        <v>360</v>
      </c>
      <c r="F408" s="2">
        <v>569</v>
      </c>
      <c r="G408" s="2">
        <v>491</v>
      </c>
      <c r="H408" s="2">
        <v>512</v>
      </c>
    </row>
    <row r="409" spans="1:8" x14ac:dyDescent="0.35">
      <c r="B409" t="s">
        <v>37</v>
      </c>
      <c r="C409" s="2">
        <v>5</v>
      </c>
      <c r="D409" s="2">
        <v>0</v>
      </c>
      <c r="E409" s="2">
        <v>15</v>
      </c>
      <c r="F409" s="2">
        <v>30</v>
      </c>
      <c r="G409" s="2">
        <v>26</v>
      </c>
      <c r="H409" s="2">
        <v>24</v>
      </c>
    </row>
    <row r="410" spans="1:8" x14ac:dyDescent="0.35">
      <c r="B410" t="s">
        <v>38</v>
      </c>
      <c r="C410" s="2">
        <v>35</v>
      </c>
      <c r="D410" s="2">
        <v>0</v>
      </c>
      <c r="E410" s="2">
        <v>79</v>
      </c>
      <c r="F410" s="2">
        <v>101</v>
      </c>
      <c r="G410" s="2">
        <v>84</v>
      </c>
      <c r="H410" s="2">
        <v>68</v>
      </c>
    </row>
    <row r="411" spans="1:8" x14ac:dyDescent="0.35">
      <c r="B411" t="s">
        <v>39</v>
      </c>
      <c r="C411" s="2">
        <v>69</v>
      </c>
      <c r="D411" s="2">
        <v>0</v>
      </c>
      <c r="E411" s="2">
        <v>160</v>
      </c>
      <c r="F411" s="2">
        <v>214</v>
      </c>
      <c r="G411" s="2">
        <v>156</v>
      </c>
      <c r="H411" s="2">
        <v>157</v>
      </c>
    </row>
    <row r="412" spans="1:8" x14ac:dyDescent="0.35">
      <c r="B412" t="s">
        <v>40</v>
      </c>
      <c r="C412" s="2">
        <v>427</v>
      </c>
      <c r="D412" s="2">
        <v>0</v>
      </c>
      <c r="E412" s="2">
        <v>808</v>
      </c>
      <c r="F412" s="2">
        <v>1132</v>
      </c>
      <c r="G412" s="2">
        <v>996</v>
      </c>
      <c r="H412" s="2">
        <v>1019</v>
      </c>
    </row>
    <row r="413" spans="1:8" x14ac:dyDescent="0.35">
      <c r="B413" t="s">
        <v>41</v>
      </c>
      <c r="C413" s="2">
        <v>263</v>
      </c>
      <c r="D413" s="2">
        <v>0</v>
      </c>
      <c r="E413" s="2">
        <v>664</v>
      </c>
      <c r="F413" s="2">
        <v>1164</v>
      </c>
      <c r="G413" s="2">
        <v>1042</v>
      </c>
      <c r="H413" s="2">
        <v>1072</v>
      </c>
    </row>
    <row r="414" spans="1:8" x14ac:dyDescent="0.35">
      <c r="B414" t="s">
        <v>42</v>
      </c>
      <c r="C414" s="2">
        <v>1451</v>
      </c>
      <c r="D414" s="2">
        <v>0</v>
      </c>
      <c r="E414" s="2">
        <v>3232</v>
      </c>
      <c r="F414" s="2">
        <v>4804</v>
      </c>
      <c r="G414" s="2">
        <v>4426</v>
      </c>
      <c r="H414" s="2">
        <v>4717</v>
      </c>
    </row>
    <row r="415" spans="1:8" x14ac:dyDescent="0.35">
      <c r="B415" t="s">
        <v>43</v>
      </c>
      <c r="C415" s="2">
        <v>10</v>
      </c>
      <c r="D415" s="2">
        <v>0</v>
      </c>
      <c r="E415" s="2">
        <v>30</v>
      </c>
      <c r="F415" s="2">
        <v>54</v>
      </c>
      <c r="G415" s="2">
        <v>50</v>
      </c>
      <c r="H415" s="2">
        <v>57</v>
      </c>
    </row>
    <row r="416" spans="1:8" x14ac:dyDescent="0.35">
      <c r="B416" t="s">
        <v>44</v>
      </c>
      <c r="C416" s="2">
        <v>113</v>
      </c>
      <c r="D416" s="2">
        <v>0</v>
      </c>
      <c r="E416" s="2">
        <v>254</v>
      </c>
      <c r="F416" s="2">
        <v>356</v>
      </c>
      <c r="G416" s="2">
        <v>321</v>
      </c>
      <c r="H416" s="2">
        <v>341</v>
      </c>
    </row>
    <row r="417" spans="1:8" x14ac:dyDescent="0.35">
      <c r="B417" t="s">
        <v>45</v>
      </c>
      <c r="C417" s="2">
        <v>1839</v>
      </c>
      <c r="D417" s="2">
        <v>0</v>
      </c>
      <c r="E417" s="2">
        <v>3396</v>
      </c>
      <c r="F417" s="2">
        <v>4730</v>
      </c>
      <c r="G417" s="2">
        <v>3885</v>
      </c>
      <c r="H417" s="2">
        <v>3697</v>
      </c>
    </row>
    <row r="418" spans="1:8" x14ac:dyDescent="0.35">
      <c r="B418" t="s">
        <v>46</v>
      </c>
      <c r="C418" s="2">
        <v>123</v>
      </c>
      <c r="D418" s="2">
        <v>0</v>
      </c>
      <c r="E418" s="2">
        <v>289</v>
      </c>
      <c r="F418" s="2">
        <v>468</v>
      </c>
      <c r="G418" s="2">
        <v>433</v>
      </c>
      <c r="H418" s="2">
        <v>458</v>
      </c>
    </row>
    <row r="419" spans="1:8" x14ac:dyDescent="0.35">
      <c r="B419" t="s">
        <v>47</v>
      </c>
      <c r="C419" s="2">
        <v>569</v>
      </c>
      <c r="D419" s="2">
        <v>0</v>
      </c>
      <c r="E419" s="2">
        <v>1225</v>
      </c>
      <c r="F419" s="2">
        <v>1841</v>
      </c>
      <c r="G419" s="2">
        <v>1640</v>
      </c>
      <c r="H419" s="2">
        <v>1638</v>
      </c>
    </row>
    <row r="420" spans="1:8" x14ac:dyDescent="0.35">
      <c r="B420" t="s">
        <v>0</v>
      </c>
      <c r="C420" s="2">
        <v>0</v>
      </c>
      <c r="D420" s="2">
        <v>0</v>
      </c>
      <c r="E420" s="2">
        <v>5</v>
      </c>
      <c r="F420" s="2">
        <v>5</v>
      </c>
      <c r="G420" s="2">
        <v>1</v>
      </c>
      <c r="H420" s="2">
        <v>2</v>
      </c>
    </row>
    <row r="421" spans="1:8" ht="15" thickBot="1" x14ac:dyDescent="0.4">
      <c r="B421" s="16" t="s">
        <v>110</v>
      </c>
      <c r="C421" s="14">
        <f t="shared" ref="C421:G421" si="41">SUM(C406:C420)</f>
        <v>6771</v>
      </c>
      <c r="D421" s="14">
        <f t="shared" si="41"/>
        <v>0</v>
      </c>
      <c r="E421" s="14">
        <f t="shared" si="41"/>
        <v>14808</v>
      </c>
      <c r="F421" s="14">
        <f t="shared" si="41"/>
        <v>22448</v>
      </c>
      <c r="G421" s="14">
        <f t="shared" si="41"/>
        <v>19737</v>
      </c>
      <c r="H421" s="14">
        <f>SUM(H406:H420)</f>
        <v>20116</v>
      </c>
    </row>
    <row r="422" spans="1:8" x14ac:dyDescent="0.35">
      <c r="C422" s="2"/>
      <c r="D422" s="2"/>
      <c r="E422" s="2"/>
    </row>
    <row r="423" spans="1:8" x14ac:dyDescent="0.35">
      <c r="A423" s="6" t="s">
        <v>342</v>
      </c>
      <c r="B423" s="6"/>
      <c r="C423" s="15">
        <f>C439+C456</f>
        <v>27920</v>
      </c>
      <c r="D423" s="15">
        <f t="shared" ref="D423" si="42">D439+D456</f>
        <v>35630</v>
      </c>
      <c r="E423" s="15">
        <f>E439+E456</f>
        <v>44898</v>
      </c>
      <c r="F423" s="15">
        <f>F439+F456</f>
        <v>46583</v>
      </c>
      <c r="G423" s="58">
        <f>G439+G456</f>
        <v>46923</v>
      </c>
      <c r="H423" s="58">
        <f>H439+H456</f>
        <v>46041</v>
      </c>
    </row>
    <row r="424" spans="1:8" x14ac:dyDescent="0.35">
      <c r="A424" t="s">
        <v>3</v>
      </c>
      <c r="B424" t="s">
        <v>34</v>
      </c>
      <c r="C424" s="2">
        <v>4060</v>
      </c>
      <c r="D424" s="2">
        <v>4911</v>
      </c>
      <c r="E424" s="2">
        <v>5986</v>
      </c>
      <c r="F424" s="2">
        <v>5864</v>
      </c>
      <c r="G424" s="2">
        <v>5764</v>
      </c>
      <c r="H424" s="2">
        <v>5627</v>
      </c>
    </row>
    <row r="425" spans="1:8" x14ac:dyDescent="0.35">
      <c r="B425" t="s">
        <v>35</v>
      </c>
      <c r="C425" s="2">
        <v>73</v>
      </c>
      <c r="D425" s="2">
        <v>98</v>
      </c>
      <c r="E425" s="2">
        <v>169</v>
      </c>
      <c r="F425" s="2">
        <v>219</v>
      </c>
      <c r="G425" s="2">
        <v>213</v>
      </c>
      <c r="H425" s="2">
        <v>202</v>
      </c>
    </row>
    <row r="426" spans="1:8" x14ac:dyDescent="0.35">
      <c r="B426" t="s">
        <v>36</v>
      </c>
      <c r="C426" s="2">
        <v>254</v>
      </c>
      <c r="D426" s="2">
        <v>363</v>
      </c>
      <c r="E426" s="2">
        <v>495</v>
      </c>
      <c r="F426" s="2">
        <v>533</v>
      </c>
      <c r="G426" s="2">
        <v>549</v>
      </c>
      <c r="H426" s="2">
        <v>547</v>
      </c>
    </row>
    <row r="427" spans="1:8" x14ac:dyDescent="0.35">
      <c r="B427" t="s">
        <v>37</v>
      </c>
      <c r="C427" s="2">
        <v>20</v>
      </c>
      <c r="D427" s="2">
        <v>26</v>
      </c>
      <c r="E427" s="2">
        <v>36</v>
      </c>
      <c r="F427" s="2">
        <v>40</v>
      </c>
      <c r="G427" s="2">
        <v>46</v>
      </c>
      <c r="H427" s="2">
        <v>43</v>
      </c>
    </row>
    <row r="428" spans="1:8" x14ac:dyDescent="0.35">
      <c r="B428" t="s">
        <v>38</v>
      </c>
      <c r="C428" s="2">
        <v>110</v>
      </c>
      <c r="D428" s="2">
        <v>140</v>
      </c>
      <c r="E428" s="2">
        <v>162</v>
      </c>
      <c r="F428" s="2">
        <v>148</v>
      </c>
      <c r="G428" s="2">
        <v>141</v>
      </c>
      <c r="H428" s="2">
        <v>121</v>
      </c>
    </row>
    <row r="429" spans="1:8" x14ac:dyDescent="0.35">
      <c r="B429" t="s">
        <v>39</v>
      </c>
      <c r="C429" s="2">
        <v>88</v>
      </c>
      <c r="D429" s="2">
        <v>119</v>
      </c>
      <c r="E429" s="2">
        <v>148</v>
      </c>
      <c r="F429" s="2">
        <v>152</v>
      </c>
      <c r="G429" s="2">
        <v>151</v>
      </c>
      <c r="H429" s="2">
        <v>142</v>
      </c>
    </row>
    <row r="430" spans="1:8" x14ac:dyDescent="0.35">
      <c r="B430" t="s">
        <v>40</v>
      </c>
      <c r="C430" s="2">
        <v>826</v>
      </c>
      <c r="D430" s="2">
        <v>1206</v>
      </c>
      <c r="E430" s="2">
        <v>2007</v>
      </c>
      <c r="F430" s="2">
        <v>2338</v>
      </c>
      <c r="G430" s="2">
        <v>2313</v>
      </c>
      <c r="H430" s="2">
        <v>2274</v>
      </c>
    </row>
    <row r="431" spans="1:8" x14ac:dyDescent="0.35">
      <c r="B431" t="s">
        <v>41</v>
      </c>
      <c r="C431" s="2">
        <v>468</v>
      </c>
      <c r="D431" s="2">
        <v>690</v>
      </c>
      <c r="E431" s="2">
        <v>967</v>
      </c>
      <c r="F431" s="2">
        <v>1025</v>
      </c>
      <c r="G431" s="2">
        <v>1024</v>
      </c>
      <c r="H431" s="2">
        <v>1008</v>
      </c>
    </row>
    <row r="432" spans="1:8" x14ac:dyDescent="0.35">
      <c r="B432" t="s">
        <v>42</v>
      </c>
      <c r="C432" s="2">
        <v>3566</v>
      </c>
      <c r="D432" s="2">
        <v>4687</v>
      </c>
      <c r="E432" s="2">
        <v>6083</v>
      </c>
      <c r="F432" s="2">
        <v>6404</v>
      </c>
      <c r="G432" s="2">
        <v>6653</v>
      </c>
      <c r="H432" s="2">
        <v>6727</v>
      </c>
    </row>
    <row r="433" spans="1:8" x14ac:dyDescent="0.35">
      <c r="B433" t="s">
        <v>43</v>
      </c>
      <c r="C433" s="2">
        <v>30</v>
      </c>
      <c r="D433" s="2">
        <v>46</v>
      </c>
      <c r="E433" s="2">
        <v>49</v>
      </c>
      <c r="F433" s="2">
        <v>53</v>
      </c>
      <c r="G433" s="2">
        <v>62</v>
      </c>
      <c r="H433" s="2">
        <v>65</v>
      </c>
    </row>
    <row r="434" spans="1:8" x14ac:dyDescent="0.35">
      <c r="B434" t="s">
        <v>44</v>
      </c>
      <c r="C434" s="2">
        <v>215</v>
      </c>
      <c r="D434" s="2">
        <v>257</v>
      </c>
      <c r="E434" s="2">
        <v>284</v>
      </c>
      <c r="F434" s="2">
        <v>292</v>
      </c>
      <c r="G434" s="2">
        <v>293</v>
      </c>
      <c r="H434" s="2">
        <v>288</v>
      </c>
    </row>
    <row r="435" spans="1:8" x14ac:dyDescent="0.35">
      <c r="B435" t="s">
        <v>45</v>
      </c>
      <c r="C435" s="2">
        <v>4752</v>
      </c>
      <c r="D435" s="2">
        <v>5780</v>
      </c>
      <c r="E435" s="2">
        <v>6523</v>
      </c>
      <c r="F435" s="2">
        <v>6343</v>
      </c>
      <c r="G435" s="2">
        <v>6154</v>
      </c>
      <c r="H435" s="2">
        <v>5700</v>
      </c>
    </row>
    <row r="436" spans="1:8" x14ac:dyDescent="0.35">
      <c r="B436" t="s">
        <v>46</v>
      </c>
      <c r="C436" s="2">
        <v>285</v>
      </c>
      <c r="D436" s="2">
        <v>363</v>
      </c>
      <c r="E436" s="2">
        <v>431</v>
      </c>
      <c r="F436" s="2">
        <v>448</v>
      </c>
      <c r="G436" s="2">
        <v>450</v>
      </c>
      <c r="H436" s="2">
        <v>459</v>
      </c>
    </row>
    <row r="437" spans="1:8" x14ac:dyDescent="0.35">
      <c r="B437" t="s">
        <v>47</v>
      </c>
      <c r="C437" s="2">
        <v>1317</v>
      </c>
      <c r="D437" s="2">
        <v>1628</v>
      </c>
      <c r="E437" s="2">
        <v>2497</v>
      </c>
      <c r="F437" s="2">
        <v>2901</v>
      </c>
      <c r="G437" s="2">
        <v>2997</v>
      </c>
      <c r="H437" s="2">
        <v>3002</v>
      </c>
    </row>
    <row r="438" spans="1:8" x14ac:dyDescent="0.35">
      <c r="B438" t="s">
        <v>0</v>
      </c>
      <c r="C438" s="2">
        <v>4</v>
      </c>
      <c r="D438" s="2">
        <v>5</v>
      </c>
      <c r="E438" s="2">
        <v>6</v>
      </c>
      <c r="F438" s="2">
        <v>5</v>
      </c>
      <c r="G438" s="2">
        <v>8</v>
      </c>
      <c r="H438" s="2">
        <v>6</v>
      </c>
    </row>
    <row r="439" spans="1:8" ht="15" thickBot="1" x14ac:dyDescent="0.4">
      <c r="B439" s="16" t="s">
        <v>110</v>
      </c>
      <c r="C439" s="14">
        <f t="shared" ref="C439:H439" si="43">SUM(C424:C438)</f>
        <v>16068</v>
      </c>
      <c r="D439" s="14">
        <f t="shared" si="43"/>
        <v>20319</v>
      </c>
      <c r="E439" s="14">
        <f t="shared" si="43"/>
        <v>25843</v>
      </c>
      <c r="F439" s="69">
        <f t="shared" si="43"/>
        <v>26765</v>
      </c>
      <c r="G439" s="14">
        <f t="shared" si="43"/>
        <v>26818</v>
      </c>
      <c r="H439" s="14">
        <f t="shared" si="43"/>
        <v>26211</v>
      </c>
    </row>
    <row r="440" spans="1:8" x14ac:dyDescent="0.35">
      <c r="C440" s="2"/>
      <c r="D440" s="2"/>
      <c r="E440" s="2"/>
    </row>
    <row r="441" spans="1:8" x14ac:dyDescent="0.35">
      <c r="A441" t="s">
        <v>9</v>
      </c>
      <c r="B441" t="s">
        <v>34</v>
      </c>
      <c r="C441" s="2">
        <v>2666</v>
      </c>
      <c r="D441" s="2">
        <v>3310</v>
      </c>
      <c r="E441" s="2">
        <v>4077</v>
      </c>
      <c r="F441" s="2">
        <v>4039</v>
      </c>
      <c r="G441" s="2">
        <v>3983</v>
      </c>
      <c r="H441" s="2">
        <v>3917</v>
      </c>
    </row>
    <row r="442" spans="1:8" x14ac:dyDescent="0.35">
      <c r="B442" t="s">
        <v>35</v>
      </c>
      <c r="C442" s="2">
        <v>33</v>
      </c>
      <c r="D442" s="2">
        <v>63</v>
      </c>
      <c r="E442" s="2">
        <v>99</v>
      </c>
      <c r="F442" s="2">
        <v>126</v>
      </c>
      <c r="G442" s="2">
        <v>134</v>
      </c>
      <c r="H442" s="2">
        <v>124</v>
      </c>
    </row>
    <row r="443" spans="1:8" x14ac:dyDescent="0.35">
      <c r="B443" t="s">
        <v>36</v>
      </c>
      <c r="C443" s="2">
        <v>216</v>
      </c>
      <c r="D443" s="2">
        <v>321</v>
      </c>
      <c r="E443" s="2">
        <v>404</v>
      </c>
      <c r="F443" s="2">
        <v>419</v>
      </c>
      <c r="G443" s="2">
        <v>442</v>
      </c>
      <c r="H443" s="2">
        <v>442</v>
      </c>
    </row>
    <row r="444" spans="1:8" x14ac:dyDescent="0.35">
      <c r="B444" t="s">
        <v>37</v>
      </c>
      <c r="C444" s="2">
        <v>18</v>
      </c>
      <c r="D444" s="2">
        <v>21</v>
      </c>
      <c r="E444" s="2">
        <v>26</v>
      </c>
      <c r="F444" s="2">
        <v>30</v>
      </c>
      <c r="G444" s="2">
        <v>36</v>
      </c>
      <c r="H444" s="2">
        <v>35</v>
      </c>
    </row>
    <row r="445" spans="1:8" x14ac:dyDescent="0.35">
      <c r="B445" t="s">
        <v>38</v>
      </c>
      <c r="C445" s="2">
        <v>104</v>
      </c>
      <c r="D445" s="2">
        <v>125</v>
      </c>
      <c r="E445" s="2">
        <v>142</v>
      </c>
      <c r="F445" s="2">
        <v>132</v>
      </c>
      <c r="G445" s="2">
        <v>131</v>
      </c>
      <c r="H445" s="2">
        <v>117</v>
      </c>
    </row>
    <row r="446" spans="1:8" x14ac:dyDescent="0.35">
      <c r="B446" t="s">
        <v>39</v>
      </c>
      <c r="C446" s="2">
        <v>91</v>
      </c>
      <c r="D446" s="2">
        <v>104</v>
      </c>
      <c r="E446" s="2">
        <v>135</v>
      </c>
      <c r="F446" s="2">
        <v>154</v>
      </c>
      <c r="G446" s="2">
        <v>150</v>
      </c>
      <c r="H446" s="2">
        <v>130</v>
      </c>
    </row>
    <row r="447" spans="1:8" x14ac:dyDescent="0.35">
      <c r="B447" t="s">
        <v>40</v>
      </c>
      <c r="C447" s="2">
        <v>546</v>
      </c>
      <c r="D447" s="2">
        <v>771</v>
      </c>
      <c r="E447" s="2">
        <v>1161</v>
      </c>
      <c r="F447" s="2">
        <v>1379</v>
      </c>
      <c r="G447" s="2">
        <v>1353</v>
      </c>
      <c r="H447" s="2">
        <v>1328</v>
      </c>
    </row>
    <row r="448" spans="1:8" x14ac:dyDescent="0.35">
      <c r="B448" t="s">
        <v>41</v>
      </c>
      <c r="C448" s="2">
        <v>293</v>
      </c>
      <c r="D448" s="2">
        <v>477</v>
      </c>
      <c r="E448" s="2">
        <v>703</v>
      </c>
      <c r="F448" s="2">
        <v>751</v>
      </c>
      <c r="G448" s="2">
        <v>753</v>
      </c>
      <c r="H448" s="2">
        <v>730</v>
      </c>
    </row>
    <row r="449" spans="2:8" x14ac:dyDescent="0.35">
      <c r="B449" t="s">
        <v>42</v>
      </c>
      <c r="C449" s="2">
        <v>2688</v>
      </c>
      <c r="D449" s="2">
        <v>3735</v>
      </c>
      <c r="E449" s="2">
        <v>4717</v>
      </c>
      <c r="F449" s="2">
        <v>4997</v>
      </c>
      <c r="G449" s="2">
        <v>5268</v>
      </c>
      <c r="H449" s="2">
        <v>5435</v>
      </c>
    </row>
    <row r="450" spans="2:8" x14ac:dyDescent="0.35">
      <c r="B450" t="s">
        <v>43</v>
      </c>
      <c r="C450" s="2">
        <v>10</v>
      </c>
      <c r="D450" s="2">
        <v>25</v>
      </c>
      <c r="E450" s="2">
        <v>38</v>
      </c>
      <c r="F450" s="2">
        <v>40</v>
      </c>
      <c r="G450" s="2">
        <v>48</v>
      </c>
      <c r="H450" s="2">
        <v>48</v>
      </c>
    </row>
    <row r="451" spans="2:8" x14ac:dyDescent="0.35">
      <c r="B451" t="s">
        <v>44</v>
      </c>
      <c r="C451" s="2">
        <v>161</v>
      </c>
      <c r="D451" s="2">
        <v>189</v>
      </c>
      <c r="E451" s="2">
        <v>205</v>
      </c>
      <c r="F451" s="2">
        <v>201</v>
      </c>
      <c r="G451" s="2">
        <v>205</v>
      </c>
      <c r="H451" s="2">
        <v>197</v>
      </c>
    </row>
    <row r="452" spans="2:8" x14ac:dyDescent="0.35">
      <c r="B452" t="s">
        <v>45</v>
      </c>
      <c r="C452" s="2">
        <v>3911</v>
      </c>
      <c r="D452" s="2">
        <v>4730</v>
      </c>
      <c r="E452" s="2">
        <v>5315</v>
      </c>
      <c r="F452" s="2">
        <v>5261</v>
      </c>
      <c r="G452" s="2">
        <v>5149</v>
      </c>
      <c r="H452" s="2">
        <v>4788</v>
      </c>
    </row>
    <row r="453" spans="2:8" x14ac:dyDescent="0.35">
      <c r="B453" t="s">
        <v>46</v>
      </c>
      <c r="C453" s="2">
        <v>213</v>
      </c>
      <c r="D453" s="2">
        <v>284</v>
      </c>
      <c r="E453" s="2">
        <v>339</v>
      </c>
      <c r="F453" s="2">
        <v>343</v>
      </c>
      <c r="G453" s="2">
        <v>361</v>
      </c>
      <c r="H453" s="2">
        <v>380</v>
      </c>
    </row>
    <row r="454" spans="2:8" x14ac:dyDescent="0.35">
      <c r="B454" t="s">
        <v>47</v>
      </c>
      <c r="C454" s="2">
        <v>899</v>
      </c>
      <c r="D454" s="2">
        <v>1152</v>
      </c>
      <c r="E454" s="2">
        <v>1689</v>
      </c>
      <c r="F454" s="2">
        <v>1940</v>
      </c>
      <c r="G454" s="2">
        <v>2086</v>
      </c>
      <c r="H454" s="2">
        <v>2151</v>
      </c>
    </row>
    <row r="455" spans="2:8" x14ac:dyDescent="0.35">
      <c r="B455" t="s">
        <v>0</v>
      </c>
      <c r="C455" s="2">
        <v>3</v>
      </c>
      <c r="D455" s="2">
        <v>4</v>
      </c>
      <c r="E455" s="2">
        <v>5</v>
      </c>
      <c r="F455" s="2">
        <v>6</v>
      </c>
      <c r="G455" s="2">
        <v>6</v>
      </c>
      <c r="H455" s="2">
        <v>8</v>
      </c>
    </row>
    <row r="456" spans="2:8" ht="15" thickBot="1" x14ac:dyDescent="0.4">
      <c r="B456" s="16" t="s">
        <v>110</v>
      </c>
      <c r="C456" s="14">
        <f t="shared" ref="C456:H456" si="44">SUM(C441:C455)</f>
        <v>11852</v>
      </c>
      <c r="D456" s="14">
        <f t="shared" si="44"/>
        <v>15311</v>
      </c>
      <c r="E456" s="14">
        <f t="shared" si="44"/>
        <v>19055</v>
      </c>
      <c r="F456" s="14">
        <f t="shared" si="44"/>
        <v>19818</v>
      </c>
      <c r="G456" s="14">
        <f t="shared" si="44"/>
        <v>20105</v>
      </c>
      <c r="H456" s="14">
        <f t="shared" si="44"/>
        <v>19830</v>
      </c>
    </row>
  </sheetData>
  <sheetProtection algorithmName="SHA-512" hashValue="8duTtgIvxnuqQRedAu0YG45bG1A0G/rHmEYwtF4eeDAXtui5MuBf34g9z/6ptb1yR77o9A6SF/r2USBb3Ma4/A==" saltValue="PdqBHlAAgTsfQW/6wFzpmw==" spinCount="100000" sheet="1" objects="1" scenarios="1"/>
  <mergeCells count="1">
    <mergeCell ref="A1:E1"/>
  </mergeCells>
  <pageMargins left="0.7" right="0.7" top="0.75" bottom="0.75" header="0.3" footer="0.3"/>
  <pageSetup paperSize="9" scale="67" fitToHeight="0" orientation="portrait" r:id="rId1"/>
  <headerFooter>
    <oddFooter>&amp;C_x000D_&amp;1#&amp;"Calibri"&amp;10&amp;KFF0000 Public</oddFooter>
  </headerFooter>
  <rowBreaks count="6" manualBreakCount="6">
    <brk id="63" max="16383" man="1"/>
    <brk id="126" max="16383" man="1"/>
    <brk id="176" max="16383" man="1"/>
    <brk id="246" max="16383" man="1"/>
    <brk id="316" max="16383" man="1"/>
    <brk id="38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152"/>
  <sheetViews>
    <sheetView zoomScaleNormal="100" zoomScaleSheetLayoutView="55" workbookViewId="0">
      <selection activeCell="L19" sqref="L19"/>
    </sheetView>
  </sheetViews>
  <sheetFormatPr defaultRowHeight="14.5" x14ac:dyDescent="0.35"/>
  <cols>
    <col min="1" max="1" width="59.08984375" bestFit="1" customWidth="1"/>
    <col min="2" max="2" width="15.453125" bestFit="1" customWidth="1"/>
    <col min="3" max="4" width="10.6328125" bestFit="1" customWidth="1"/>
    <col min="5" max="5" width="10.36328125" bestFit="1" customWidth="1"/>
    <col min="6" max="6" width="11.54296875" bestFit="1" customWidth="1"/>
    <col min="7" max="8" width="12.26953125" style="2" customWidth="1"/>
  </cols>
  <sheetData>
    <row r="1" spans="1:8" ht="15.5" x14ac:dyDescent="0.35">
      <c r="A1" s="154" t="s">
        <v>2</v>
      </c>
      <c r="B1" s="154"/>
      <c r="C1" s="154"/>
      <c r="D1" s="154"/>
    </row>
    <row r="2" spans="1:8" x14ac:dyDescent="0.35">
      <c r="C2" s="1">
        <v>2018</v>
      </c>
      <c r="D2" s="1">
        <v>2019</v>
      </c>
      <c r="E2" s="1">
        <v>2020</v>
      </c>
      <c r="F2" s="57">
        <v>2021</v>
      </c>
      <c r="G2" s="57">
        <v>2022</v>
      </c>
      <c r="H2" s="57">
        <v>2023</v>
      </c>
    </row>
    <row r="3" spans="1:8" s="9" customFormat="1" ht="29.5" customHeight="1" x14ac:dyDescent="0.35">
      <c r="A3" s="7" t="s">
        <v>55</v>
      </c>
      <c r="B3" s="8"/>
      <c r="C3" s="8"/>
      <c r="D3" s="8"/>
      <c r="E3" s="8"/>
      <c r="F3" s="8"/>
      <c r="G3" s="67"/>
      <c r="H3" s="67"/>
    </row>
    <row r="4" spans="1:8" x14ac:dyDescent="0.35">
      <c r="A4" s="6" t="s">
        <v>56</v>
      </c>
      <c r="B4" s="6" t="s">
        <v>11</v>
      </c>
      <c r="C4" s="15">
        <f>SUM(C10,C17)</f>
        <v>583466</v>
      </c>
      <c r="D4" s="15">
        <f>SUM(D10,D17)</f>
        <v>733121</v>
      </c>
      <c r="E4" s="15">
        <f>SUM(E10,E17)</f>
        <v>721460</v>
      </c>
      <c r="F4" s="15">
        <f>F10+F17</f>
        <v>666005</v>
      </c>
      <c r="G4" s="58">
        <f>G10+G17</f>
        <v>719591</v>
      </c>
      <c r="H4" s="58">
        <f>H10+H17</f>
        <v>618090</v>
      </c>
    </row>
    <row r="5" spans="1:8" x14ac:dyDescent="0.35">
      <c r="A5" s="3" t="s">
        <v>3</v>
      </c>
      <c r="B5" t="s">
        <v>14</v>
      </c>
      <c r="C5" s="91">
        <v>194</v>
      </c>
      <c r="D5" s="91">
        <v>3</v>
      </c>
      <c r="E5" s="91">
        <v>0</v>
      </c>
      <c r="F5" s="91">
        <v>0</v>
      </c>
      <c r="G5" s="91">
        <v>0</v>
      </c>
      <c r="H5" s="91">
        <v>0</v>
      </c>
    </row>
    <row r="6" spans="1:8" x14ac:dyDescent="0.35">
      <c r="A6" s="3"/>
      <c r="B6" t="s">
        <v>15</v>
      </c>
      <c r="C6" s="2">
        <v>20304</v>
      </c>
      <c r="D6" s="2">
        <v>24944</v>
      </c>
      <c r="E6" s="2">
        <v>19630</v>
      </c>
      <c r="F6" s="2">
        <v>37693</v>
      </c>
      <c r="G6" s="2">
        <v>39043</v>
      </c>
      <c r="H6" s="2">
        <v>26737</v>
      </c>
    </row>
    <row r="7" spans="1:8" x14ac:dyDescent="0.35">
      <c r="A7" s="3"/>
      <c r="B7" t="s">
        <v>16</v>
      </c>
      <c r="C7" s="2">
        <v>97214</v>
      </c>
      <c r="D7" s="2">
        <v>111180</v>
      </c>
      <c r="E7" s="2">
        <v>109461</v>
      </c>
      <c r="F7" s="2">
        <v>121765</v>
      </c>
      <c r="G7" s="2">
        <v>127965</v>
      </c>
      <c r="H7" s="2">
        <v>91068</v>
      </c>
    </row>
    <row r="8" spans="1:8" x14ac:dyDescent="0.35">
      <c r="A8" s="3"/>
      <c r="B8" t="s">
        <v>17</v>
      </c>
      <c r="C8" s="2">
        <v>105827</v>
      </c>
      <c r="D8" s="2">
        <v>129316</v>
      </c>
      <c r="E8" s="2">
        <v>132910</v>
      </c>
      <c r="F8" s="2">
        <v>106102</v>
      </c>
      <c r="G8" s="2">
        <v>112127</v>
      </c>
      <c r="H8" s="2">
        <v>104528</v>
      </c>
    </row>
    <row r="9" spans="1:8" x14ac:dyDescent="0.35">
      <c r="A9" s="3"/>
      <c r="B9" t="s">
        <v>18</v>
      </c>
      <c r="C9" s="2">
        <v>31500</v>
      </c>
      <c r="D9" s="2">
        <v>51172</v>
      </c>
      <c r="E9" s="2">
        <v>57092</v>
      </c>
      <c r="F9" s="2">
        <v>54769</v>
      </c>
      <c r="G9" s="2">
        <v>63034</v>
      </c>
      <c r="H9" s="2">
        <v>44199</v>
      </c>
    </row>
    <row r="10" spans="1:8" ht="15" thickBot="1" x14ac:dyDescent="0.4">
      <c r="A10" s="3"/>
      <c r="B10" s="16" t="s">
        <v>110</v>
      </c>
      <c r="C10" s="14">
        <f t="shared" ref="C10:H10" si="0">SUM(C5:C9)</f>
        <v>255039</v>
      </c>
      <c r="D10" s="14">
        <f t="shared" si="0"/>
        <v>316615</v>
      </c>
      <c r="E10" s="14">
        <f t="shared" si="0"/>
        <v>319093</v>
      </c>
      <c r="F10" s="14">
        <f t="shared" si="0"/>
        <v>320329</v>
      </c>
      <c r="G10" s="14">
        <f t="shared" si="0"/>
        <v>342169</v>
      </c>
      <c r="H10" s="14">
        <f t="shared" si="0"/>
        <v>266532</v>
      </c>
    </row>
    <row r="11" spans="1:8" x14ac:dyDescent="0.35">
      <c r="A11" s="3"/>
      <c r="C11" s="2"/>
      <c r="D11" s="2"/>
    </row>
    <row r="12" spans="1:8" x14ac:dyDescent="0.35">
      <c r="A12" s="3" t="s">
        <v>9</v>
      </c>
      <c r="B12" t="s">
        <v>14</v>
      </c>
      <c r="C12" s="91">
        <v>309</v>
      </c>
      <c r="D12" s="91">
        <v>0</v>
      </c>
      <c r="E12" s="91">
        <v>0</v>
      </c>
      <c r="F12" s="91">
        <v>0</v>
      </c>
      <c r="G12" s="91">
        <v>0</v>
      </c>
      <c r="H12" s="91">
        <v>0</v>
      </c>
    </row>
    <row r="13" spans="1:8" x14ac:dyDescent="0.35">
      <c r="A13" s="3"/>
      <c r="B13" t="s">
        <v>15</v>
      </c>
      <c r="C13" s="2">
        <v>27609</v>
      </c>
      <c r="D13" s="2">
        <v>33998</v>
      </c>
      <c r="E13" s="2">
        <v>30870</v>
      </c>
      <c r="F13" s="2">
        <v>39143</v>
      </c>
      <c r="G13" s="2">
        <v>42449</v>
      </c>
      <c r="H13" s="2">
        <v>33526</v>
      </c>
    </row>
    <row r="14" spans="1:8" x14ac:dyDescent="0.35">
      <c r="A14" s="3"/>
      <c r="B14" t="s">
        <v>16</v>
      </c>
      <c r="C14" s="2">
        <v>119894</v>
      </c>
      <c r="D14" s="2">
        <v>134323</v>
      </c>
      <c r="E14" s="2">
        <v>126951</v>
      </c>
      <c r="F14" s="2">
        <v>132996</v>
      </c>
      <c r="G14" s="2">
        <v>140013</v>
      </c>
      <c r="H14" s="2">
        <v>126133</v>
      </c>
    </row>
    <row r="15" spans="1:8" x14ac:dyDescent="0.35">
      <c r="A15" s="3"/>
      <c r="B15" t="s">
        <v>17</v>
      </c>
      <c r="C15" s="2">
        <v>135705</v>
      </c>
      <c r="D15" s="2">
        <v>156624</v>
      </c>
      <c r="E15" s="2">
        <v>156531</v>
      </c>
      <c r="F15" s="2">
        <v>112886</v>
      </c>
      <c r="G15" s="2">
        <v>122413</v>
      </c>
      <c r="H15" s="2">
        <v>134174</v>
      </c>
    </row>
    <row r="16" spans="1:8" x14ac:dyDescent="0.35">
      <c r="A16" s="3"/>
      <c r="B16" t="s">
        <v>18</v>
      </c>
      <c r="C16" s="2">
        <v>44910</v>
      </c>
      <c r="D16" s="2">
        <v>91561</v>
      </c>
      <c r="E16" s="2">
        <v>88015</v>
      </c>
      <c r="F16" s="2">
        <v>60651</v>
      </c>
      <c r="G16" s="2">
        <v>72547</v>
      </c>
      <c r="H16" s="2">
        <v>57725</v>
      </c>
    </row>
    <row r="17" spans="1:8" ht="15" thickBot="1" x14ac:dyDescent="0.4">
      <c r="A17" s="3"/>
      <c r="B17" s="16" t="s">
        <v>110</v>
      </c>
      <c r="C17" s="14">
        <f t="shared" ref="C17:H17" si="1">SUM(C12:C16)</f>
        <v>328427</v>
      </c>
      <c r="D17" s="14">
        <f t="shared" si="1"/>
        <v>416506</v>
      </c>
      <c r="E17" s="14">
        <f t="shared" si="1"/>
        <v>402367</v>
      </c>
      <c r="F17" s="14">
        <f t="shared" si="1"/>
        <v>345676</v>
      </c>
      <c r="G17" s="14">
        <f t="shared" si="1"/>
        <v>377422</v>
      </c>
      <c r="H17" s="14">
        <f t="shared" si="1"/>
        <v>351558</v>
      </c>
    </row>
    <row r="18" spans="1:8" x14ac:dyDescent="0.35">
      <c r="A18" s="3"/>
      <c r="C18" s="2"/>
      <c r="D18" s="2"/>
    </row>
    <row r="19" spans="1:8" x14ac:dyDescent="0.35">
      <c r="A19" s="6" t="s">
        <v>57</v>
      </c>
      <c r="B19" s="6" t="s">
        <v>11</v>
      </c>
      <c r="C19" s="15">
        <f>SUM(C25,C32)</f>
        <v>90494</v>
      </c>
      <c r="D19" s="15">
        <f>SUM(D25,D32)</f>
        <v>196838.84999999998</v>
      </c>
      <c r="E19" s="15">
        <f>SUM(E25,E32)</f>
        <v>314390</v>
      </c>
      <c r="F19" s="15">
        <f>F25+F32</f>
        <v>96550</v>
      </c>
      <c r="G19" s="58">
        <f>G25+G32</f>
        <v>98064</v>
      </c>
      <c r="H19" s="58">
        <f>H25+H32</f>
        <v>60866</v>
      </c>
    </row>
    <row r="20" spans="1:8" x14ac:dyDescent="0.35">
      <c r="A20" s="3" t="s">
        <v>3</v>
      </c>
      <c r="B20" t="s">
        <v>14</v>
      </c>
      <c r="C20" s="91">
        <v>181</v>
      </c>
      <c r="D20" s="91">
        <v>0</v>
      </c>
      <c r="E20" s="91">
        <v>0</v>
      </c>
      <c r="F20" s="91">
        <v>0</v>
      </c>
      <c r="G20" s="91">
        <v>0</v>
      </c>
      <c r="H20" s="91">
        <v>0</v>
      </c>
    </row>
    <row r="21" spans="1:8" x14ac:dyDescent="0.35">
      <c r="A21" s="3"/>
      <c r="B21" t="s">
        <v>15</v>
      </c>
      <c r="C21" s="2">
        <v>5175</v>
      </c>
      <c r="D21" s="2">
        <v>9785</v>
      </c>
      <c r="E21" s="2">
        <v>12913</v>
      </c>
      <c r="F21" s="2">
        <v>10942</v>
      </c>
      <c r="G21" s="2">
        <v>10704</v>
      </c>
      <c r="H21" s="2">
        <v>5194</v>
      </c>
    </row>
    <row r="22" spans="1:8" x14ac:dyDescent="0.35">
      <c r="A22" s="3"/>
      <c r="B22" t="s">
        <v>16</v>
      </c>
      <c r="C22" s="2">
        <v>13586</v>
      </c>
      <c r="D22" s="2">
        <v>21948.55</v>
      </c>
      <c r="E22" s="2">
        <v>33135</v>
      </c>
      <c r="F22" s="2">
        <v>17217</v>
      </c>
      <c r="G22" s="2">
        <v>16121</v>
      </c>
      <c r="H22" s="2">
        <v>8915</v>
      </c>
    </row>
    <row r="23" spans="1:8" x14ac:dyDescent="0.35">
      <c r="A23" s="3"/>
      <c r="B23" t="s">
        <v>17</v>
      </c>
      <c r="C23" s="2">
        <v>13409</v>
      </c>
      <c r="D23" s="2">
        <v>31124</v>
      </c>
      <c r="E23" s="2">
        <v>54921</v>
      </c>
      <c r="F23" s="2">
        <v>15455</v>
      </c>
      <c r="G23" s="2">
        <v>17235</v>
      </c>
      <c r="H23" s="2">
        <v>8850</v>
      </c>
    </row>
    <row r="24" spans="1:8" x14ac:dyDescent="0.35">
      <c r="A24" s="3"/>
      <c r="B24" t="s">
        <v>18</v>
      </c>
      <c r="C24" s="2">
        <v>6116</v>
      </c>
      <c r="D24" s="2">
        <v>19143</v>
      </c>
      <c r="E24" s="2">
        <v>34143</v>
      </c>
      <c r="F24" s="2">
        <v>5082</v>
      </c>
      <c r="G24" s="2">
        <v>5725</v>
      </c>
      <c r="H24" s="2">
        <v>3707</v>
      </c>
    </row>
    <row r="25" spans="1:8" ht="15" thickBot="1" x14ac:dyDescent="0.4">
      <c r="A25" s="3"/>
      <c r="B25" s="16" t="s">
        <v>110</v>
      </c>
      <c r="C25" s="14">
        <f t="shared" ref="C25:H25" si="2">SUM(C20:C24)</f>
        <v>38467</v>
      </c>
      <c r="D25" s="14">
        <f t="shared" si="2"/>
        <v>82000.55</v>
      </c>
      <c r="E25" s="14">
        <f t="shared" si="2"/>
        <v>135112</v>
      </c>
      <c r="F25" s="14">
        <f t="shared" si="2"/>
        <v>48696</v>
      </c>
      <c r="G25" s="14">
        <f t="shared" si="2"/>
        <v>49785</v>
      </c>
      <c r="H25" s="14">
        <f t="shared" si="2"/>
        <v>26666</v>
      </c>
    </row>
    <row r="26" spans="1:8" x14ac:dyDescent="0.35">
      <c r="A26" s="3"/>
      <c r="C26" s="2"/>
      <c r="D26" s="2"/>
    </row>
    <row r="27" spans="1:8" x14ac:dyDescent="0.35">
      <c r="A27" s="3" t="s">
        <v>9</v>
      </c>
      <c r="B27" t="s">
        <v>14</v>
      </c>
      <c r="C27" s="91">
        <v>243</v>
      </c>
      <c r="D27" s="91">
        <v>0</v>
      </c>
      <c r="E27" s="91">
        <v>0</v>
      </c>
      <c r="F27" s="91">
        <v>0</v>
      </c>
      <c r="G27" s="91">
        <v>0</v>
      </c>
      <c r="H27" s="91">
        <v>0</v>
      </c>
    </row>
    <row r="28" spans="1:8" x14ac:dyDescent="0.35">
      <c r="A28" s="3"/>
      <c r="B28" t="s">
        <v>15</v>
      </c>
      <c r="C28" s="2">
        <v>6443</v>
      </c>
      <c r="D28" s="2">
        <v>13996.5</v>
      </c>
      <c r="E28" s="2">
        <v>18844</v>
      </c>
      <c r="F28" s="2">
        <v>5833</v>
      </c>
      <c r="G28" s="2">
        <v>5456</v>
      </c>
      <c r="H28" s="2">
        <v>5408</v>
      </c>
    </row>
    <row r="29" spans="1:8" x14ac:dyDescent="0.35">
      <c r="A29" s="3"/>
      <c r="B29" t="s">
        <v>16</v>
      </c>
      <c r="C29" s="2">
        <v>18000</v>
      </c>
      <c r="D29" s="2">
        <v>28212.45</v>
      </c>
      <c r="E29" s="2">
        <v>44789</v>
      </c>
      <c r="F29" s="2">
        <v>18787</v>
      </c>
      <c r="G29" s="2">
        <v>17742</v>
      </c>
      <c r="H29" s="2">
        <v>9690</v>
      </c>
    </row>
    <row r="30" spans="1:8" x14ac:dyDescent="0.35">
      <c r="A30" s="3"/>
      <c r="B30" t="s">
        <v>17</v>
      </c>
      <c r="C30" s="2">
        <v>20081</v>
      </c>
      <c r="D30" s="2">
        <v>36673.35</v>
      </c>
      <c r="E30" s="2">
        <v>69516</v>
      </c>
      <c r="F30" s="2">
        <v>17893</v>
      </c>
      <c r="G30" s="2">
        <v>18888</v>
      </c>
      <c r="H30" s="2">
        <v>14190</v>
      </c>
    </row>
    <row r="31" spans="1:8" x14ac:dyDescent="0.35">
      <c r="A31" s="3"/>
      <c r="B31" t="s">
        <v>18</v>
      </c>
      <c r="C31" s="2">
        <v>7260</v>
      </c>
      <c r="D31" s="2">
        <v>35956</v>
      </c>
      <c r="E31" s="2">
        <v>46129</v>
      </c>
      <c r="F31" s="2">
        <v>5341</v>
      </c>
      <c r="G31" s="2">
        <v>6193</v>
      </c>
      <c r="H31" s="2">
        <v>4912</v>
      </c>
    </row>
    <row r="32" spans="1:8" ht="15" thickBot="1" x14ac:dyDescent="0.4">
      <c r="A32" s="3"/>
      <c r="B32" s="16" t="s">
        <v>110</v>
      </c>
      <c r="C32" s="14">
        <f t="shared" ref="C32:H32" si="3">SUM(C27:C31)</f>
        <v>52027</v>
      </c>
      <c r="D32" s="14">
        <f t="shared" si="3"/>
        <v>114838.29999999999</v>
      </c>
      <c r="E32" s="14">
        <f t="shared" si="3"/>
        <v>179278</v>
      </c>
      <c r="F32" s="14">
        <f t="shared" si="3"/>
        <v>47854</v>
      </c>
      <c r="G32" s="14">
        <f t="shared" si="3"/>
        <v>48279</v>
      </c>
      <c r="H32" s="14">
        <f t="shared" si="3"/>
        <v>34200</v>
      </c>
    </row>
    <row r="33" spans="1:8" x14ac:dyDescent="0.35">
      <c r="A33" s="3"/>
      <c r="C33" s="2"/>
      <c r="D33" s="2"/>
    </row>
    <row r="34" spans="1:8" x14ac:dyDescent="0.35">
      <c r="A34" s="6" t="s">
        <v>58</v>
      </c>
      <c r="B34" s="6" t="s">
        <v>11</v>
      </c>
      <c r="C34" s="15">
        <f>SUM(C40,C47)</f>
        <v>97155</v>
      </c>
      <c r="D34" s="15">
        <f>SUM(D40,D47)</f>
        <v>206440</v>
      </c>
      <c r="E34" s="15">
        <f>SUM(E40,E47)</f>
        <v>211237</v>
      </c>
      <c r="F34" s="15">
        <f>F40+F47</f>
        <v>57573</v>
      </c>
      <c r="G34" s="58">
        <f>G40+G47</f>
        <v>39137</v>
      </c>
      <c r="H34" s="58">
        <f>H40+H47</f>
        <v>35103</v>
      </c>
    </row>
    <row r="35" spans="1:8" x14ac:dyDescent="0.35">
      <c r="A35" s="3" t="s">
        <v>3</v>
      </c>
      <c r="B35" t="s">
        <v>14</v>
      </c>
      <c r="C35" s="91">
        <v>4</v>
      </c>
      <c r="D35" s="91">
        <v>0</v>
      </c>
      <c r="E35" s="91">
        <v>0</v>
      </c>
      <c r="F35" s="91">
        <v>0</v>
      </c>
      <c r="G35" s="91">
        <v>0</v>
      </c>
      <c r="H35" s="91">
        <v>0</v>
      </c>
    </row>
    <row r="36" spans="1:8" x14ac:dyDescent="0.35">
      <c r="A36" s="3"/>
      <c r="B36" t="s">
        <v>15</v>
      </c>
      <c r="C36" s="2">
        <v>4556</v>
      </c>
      <c r="D36" s="2">
        <v>10564</v>
      </c>
      <c r="E36" s="2">
        <v>7747</v>
      </c>
      <c r="F36" s="2">
        <v>3180</v>
      </c>
      <c r="G36" s="2">
        <v>2780</v>
      </c>
      <c r="H36" s="2">
        <v>2849</v>
      </c>
    </row>
    <row r="37" spans="1:8" x14ac:dyDescent="0.35">
      <c r="A37" s="3"/>
      <c r="B37" t="s">
        <v>16</v>
      </c>
      <c r="C37" s="2">
        <v>12532</v>
      </c>
      <c r="D37" s="2">
        <v>28488</v>
      </c>
      <c r="E37" s="2">
        <v>26019</v>
      </c>
      <c r="F37" s="2">
        <v>8577</v>
      </c>
      <c r="G37" s="2">
        <v>5809</v>
      </c>
      <c r="H37" s="2">
        <v>4943</v>
      </c>
    </row>
    <row r="38" spans="1:8" x14ac:dyDescent="0.35">
      <c r="A38" s="3"/>
      <c r="B38" t="s">
        <v>17</v>
      </c>
      <c r="C38" s="2">
        <v>20559</v>
      </c>
      <c r="D38" s="2">
        <v>35163</v>
      </c>
      <c r="E38" s="2">
        <v>38093</v>
      </c>
      <c r="F38" s="2">
        <v>10910</v>
      </c>
      <c r="G38" s="2">
        <v>6821</v>
      </c>
      <c r="H38" s="2">
        <v>6170</v>
      </c>
    </row>
    <row r="39" spans="1:8" x14ac:dyDescent="0.35">
      <c r="A39" s="3"/>
      <c r="B39" t="s">
        <v>18</v>
      </c>
      <c r="C39" s="2">
        <v>7977</v>
      </c>
      <c r="D39" s="2">
        <v>18951</v>
      </c>
      <c r="E39" s="2">
        <v>24296</v>
      </c>
      <c r="F39" s="2">
        <v>5539</v>
      </c>
      <c r="G39" s="2">
        <v>3727</v>
      </c>
      <c r="H39" s="2">
        <v>3647</v>
      </c>
    </row>
    <row r="40" spans="1:8" ht="15" thickBot="1" x14ac:dyDescent="0.4">
      <c r="A40" s="3"/>
      <c r="B40" s="16" t="s">
        <v>110</v>
      </c>
      <c r="C40" s="14">
        <f t="shared" ref="C40:H40" si="4">SUM(C35:C39)</f>
        <v>45628</v>
      </c>
      <c r="D40" s="14">
        <f t="shared" si="4"/>
        <v>93166</v>
      </c>
      <c r="E40" s="14">
        <f t="shared" si="4"/>
        <v>96155</v>
      </c>
      <c r="F40" s="14">
        <f t="shared" si="4"/>
        <v>28206</v>
      </c>
      <c r="G40" s="14">
        <f t="shared" si="4"/>
        <v>19137</v>
      </c>
      <c r="H40" s="14">
        <f t="shared" si="4"/>
        <v>17609</v>
      </c>
    </row>
    <row r="41" spans="1:8" x14ac:dyDescent="0.35">
      <c r="A41" s="3"/>
      <c r="C41" s="2"/>
      <c r="D41" s="2"/>
    </row>
    <row r="42" spans="1:8" x14ac:dyDescent="0.35">
      <c r="A42" s="3" t="s">
        <v>9</v>
      </c>
      <c r="B42" t="s">
        <v>14</v>
      </c>
      <c r="C42" s="91">
        <v>56</v>
      </c>
      <c r="D42" s="91">
        <v>0</v>
      </c>
      <c r="E42" s="91">
        <v>0</v>
      </c>
      <c r="F42" s="91">
        <v>0</v>
      </c>
      <c r="G42" s="91">
        <v>0</v>
      </c>
      <c r="H42" s="91">
        <v>0</v>
      </c>
    </row>
    <row r="43" spans="1:8" x14ac:dyDescent="0.35">
      <c r="A43" s="3"/>
      <c r="B43" t="s">
        <v>15</v>
      </c>
      <c r="C43" s="2">
        <v>6024</v>
      </c>
      <c r="D43" s="2">
        <v>12750</v>
      </c>
      <c r="E43" s="2">
        <v>10083</v>
      </c>
      <c r="F43" s="2">
        <v>4242</v>
      </c>
      <c r="G43" s="2">
        <v>3631</v>
      </c>
      <c r="H43" s="2">
        <v>3620</v>
      </c>
    </row>
    <row r="44" spans="1:8" x14ac:dyDescent="0.35">
      <c r="A44" s="3"/>
      <c r="B44" t="s">
        <v>16</v>
      </c>
      <c r="C44" s="2">
        <v>15281</v>
      </c>
      <c r="D44" s="2">
        <v>30619</v>
      </c>
      <c r="E44" s="2">
        <v>28363</v>
      </c>
      <c r="F44" s="2">
        <v>9344</v>
      </c>
      <c r="G44" s="2">
        <v>5861</v>
      </c>
      <c r="H44" s="2">
        <v>4810</v>
      </c>
    </row>
    <row r="45" spans="1:8" x14ac:dyDescent="0.35">
      <c r="A45" s="3"/>
      <c r="B45" t="s">
        <v>17</v>
      </c>
      <c r="C45" s="2">
        <v>21825</v>
      </c>
      <c r="D45" s="2">
        <v>37586</v>
      </c>
      <c r="E45" s="2">
        <v>45125</v>
      </c>
      <c r="F45" s="2">
        <v>11256</v>
      </c>
      <c r="G45" s="2">
        <v>7137</v>
      </c>
      <c r="H45" s="2">
        <v>5921</v>
      </c>
    </row>
    <row r="46" spans="1:8" x14ac:dyDescent="0.35">
      <c r="A46" s="3"/>
      <c r="B46" t="s">
        <v>18</v>
      </c>
      <c r="C46" s="2">
        <v>8341</v>
      </c>
      <c r="D46" s="2">
        <v>32319</v>
      </c>
      <c r="E46" s="2">
        <v>31511</v>
      </c>
      <c r="F46" s="2">
        <v>4525</v>
      </c>
      <c r="G46" s="2">
        <v>3371</v>
      </c>
      <c r="H46" s="2">
        <v>3143</v>
      </c>
    </row>
    <row r="47" spans="1:8" ht="15" thickBot="1" x14ac:dyDescent="0.4">
      <c r="A47" s="3"/>
      <c r="B47" s="16" t="s">
        <v>110</v>
      </c>
      <c r="C47" s="14">
        <f t="shared" ref="C47:H47" si="5">SUM(C42:C46)</f>
        <v>51527</v>
      </c>
      <c r="D47" s="14">
        <f t="shared" si="5"/>
        <v>113274</v>
      </c>
      <c r="E47" s="14">
        <f t="shared" si="5"/>
        <v>115082</v>
      </c>
      <c r="F47" s="14">
        <f t="shared" si="5"/>
        <v>29367</v>
      </c>
      <c r="G47" s="14">
        <f t="shared" si="5"/>
        <v>20000</v>
      </c>
      <c r="H47" s="14">
        <f t="shared" si="5"/>
        <v>17494</v>
      </c>
    </row>
    <row r="48" spans="1:8" x14ac:dyDescent="0.35">
      <c r="A48" s="3"/>
      <c r="C48" s="2"/>
      <c r="D48" s="2"/>
    </row>
    <row r="49" spans="1:8" x14ac:dyDescent="0.35">
      <c r="A49" s="6" t="s">
        <v>60</v>
      </c>
      <c r="B49" s="6" t="s">
        <v>11</v>
      </c>
      <c r="C49" s="15">
        <f t="shared" ref="C49:H49" si="6">C65+C82</f>
        <v>568573</v>
      </c>
      <c r="D49" s="15">
        <f t="shared" si="6"/>
        <v>733121</v>
      </c>
      <c r="E49" s="15">
        <f t="shared" si="6"/>
        <v>721459</v>
      </c>
      <c r="F49" s="15">
        <f t="shared" si="6"/>
        <v>671289</v>
      </c>
      <c r="G49" s="58">
        <f t="shared" si="6"/>
        <v>719526</v>
      </c>
      <c r="H49" s="58">
        <f t="shared" si="6"/>
        <v>631664</v>
      </c>
    </row>
    <row r="50" spans="1:8" x14ac:dyDescent="0.35">
      <c r="A50" t="s">
        <v>3</v>
      </c>
      <c r="B50" t="s">
        <v>34</v>
      </c>
      <c r="C50" s="2">
        <v>75333</v>
      </c>
      <c r="D50" s="2">
        <v>84340</v>
      </c>
      <c r="E50" s="2">
        <v>76776</v>
      </c>
      <c r="F50" s="2">
        <v>71409</v>
      </c>
      <c r="G50" s="2">
        <v>72435</v>
      </c>
      <c r="H50" s="2">
        <v>61203</v>
      </c>
    </row>
    <row r="51" spans="1:8" x14ac:dyDescent="0.35">
      <c r="B51" t="s">
        <v>35</v>
      </c>
      <c r="C51" s="2">
        <v>529</v>
      </c>
      <c r="D51" s="2">
        <v>3327</v>
      </c>
      <c r="E51" s="2">
        <v>3574</v>
      </c>
      <c r="F51" s="2">
        <v>5745</v>
      </c>
      <c r="G51" s="2">
        <v>7318</v>
      </c>
      <c r="H51" s="2">
        <v>630</v>
      </c>
    </row>
    <row r="52" spans="1:8" x14ac:dyDescent="0.35">
      <c r="B52" t="s">
        <v>36</v>
      </c>
      <c r="C52" s="2">
        <v>3762</v>
      </c>
      <c r="D52" s="2">
        <v>7287</v>
      </c>
      <c r="E52" s="2">
        <v>6315</v>
      </c>
      <c r="F52" s="2">
        <v>8983</v>
      </c>
      <c r="G52" s="2">
        <v>12290</v>
      </c>
      <c r="H52" s="2">
        <v>3348</v>
      </c>
    </row>
    <row r="53" spans="1:8" x14ac:dyDescent="0.35">
      <c r="B53" t="s">
        <v>37</v>
      </c>
      <c r="C53" s="2">
        <v>994</v>
      </c>
      <c r="D53" s="2">
        <v>2944</v>
      </c>
      <c r="E53" s="2">
        <v>3631</v>
      </c>
      <c r="F53" s="2">
        <v>4654</v>
      </c>
      <c r="G53" s="2">
        <v>5720</v>
      </c>
      <c r="H53" s="2">
        <v>2702</v>
      </c>
    </row>
    <row r="54" spans="1:8" x14ac:dyDescent="0.35">
      <c r="B54" t="s">
        <v>38</v>
      </c>
      <c r="C54" s="2">
        <v>218</v>
      </c>
      <c r="D54" s="2">
        <v>1343</v>
      </c>
      <c r="E54" s="2">
        <v>1579</v>
      </c>
      <c r="F54" s="2">
        <v>2025</v>
      </c>
      <c r="G54" s="2">
        <v>2161</v>
      </c>
      <c r="H54" s="2">
        <v>163</v>
      </c>
    </row>
    <row r="55" spans="1:8" x14ac:dyDescent="0.35">
      <c r="B55" t="s">
        <v>39</v>
      </c>
      <c r="C55" s="2">
        <v>397</v>
      </c>
      <c r="D55" s="2">
        <v>1624</v>
      </c>
      <c r="E55" s="2">
        <v>1947</v>
      </c>
      <c r="F55" s="2">
        <v>4265</v>
      </c>
      <c r="G55" s="2">
        <v>6172</v>
      </c>
      <c r="H55" s="2">
        <v>2509</v>
      </c>
    </row>
    <row r="56" spans="1:8" x14ac:dyDescent="0.35">
      <c r="B56" t="s">
        <v>40</v>
      </c>
      <c r="C56" s="2">
        <v>15605</v>
      </c>
      <c r="D56" s="2">
        <v>15887</v>
      </c>
      <c r="E56" s="2">
        <v>17055</v>
      </c>
      <c r="F56" s="2">
        <v>20556</v>
      </c>
      <c r="G56" s="2">
        <v>29235</v>
      </c>
      <c r="H56" s="2">
        <v>13022</v>
      </c>
    </row>
    <row r="57" spans="1:8" x14ac:dyDescent="0.35">
      <c r="B57" t="s">
        <v>41</v>
      </c>
      <c r="C57" s="2">
        <v>12903</v>
      </c>
      <c r="D57" s="2">
        <v>19996</v>
      </c>
      <c r="E57" s="2">
        <v>21673</v>
      </c>
      <c r="F57" s="2">
        <v>25029</v>
      </c>
      <c r="G57" s="2">
        <v>24021</v>
      </c>
      <c r="H57" s="2">
        <v>14776</v>
      </c>
    </row>
    <row r="58" spans="1:8" x14ac:dyDescent="0.35">
      <c r="B58" t="s">
        <v>42</v>
      </c>
      <c r="C58" s="2">
        <v>35283</v>
      </c>
      <c r="D58" s="2">
        <v>42300</v>
      </c>
      <c r="E58" s="2">
        <v>40610</v>
      </c>
      <c r="F58" s="2">
        <v>48082</v>
      </c>
      <c r="G58" s="2">
        <v>47346</v>
      </c>
      <c r="H58" s="2">
        <v>35432</v>
      </c>
    </row>
    <row r="59" spans="1:8" x14ac:dyDescent="0.35">
      <c r="B59" t="s">
        <v>43</v>
      </c>
      <c r="C59" s="2">
        <v>1699</v>
      </c>
      <c r="D59" s="2">
        <v>3059</v>
      </c>
      <c r="E59" s="2">
        <v>3817</v>
      </c>
      <c r="F59" s="2">
        <v>2692</v>
      </c>
      <c r="G59" s="2">
        <v>6782</v>
      </c>
      <c r="H59" s="2">
        <v>1494</v>
      </c>
    </row>
    <row r="60" spans="1:8" x14ac:dyDescent="0.35">
      <c r="B60" t="s">
        <v>44</v>
      </c>
      <c r="C60" s="2">
        <v>6158</v>
      </c>
      <c r="D60" s="2">
        <v>8249</v>
      </c>
      <c r="E60" s="2">
        <v>8449</v>
      </c>
      <c r="F60" s="2">
        <v>7917</v>
      </c>
      <c r="G60" s="2">
        <v>9745</v>
      </c>
      <c r="H60" s="2">
        <v>11088</v>
      </c>
    </row>
    <row r="61" spans="1:8" x14ac:dyDescent="0.35">
      <c r="B61" t="s">
        <v>45</v>
      </c>
      <c r="C61" s="2">
        <v>77611</v>
      </c>
      <c r="D61" s="2">
        <v>87011</v>
      </c>
      <c r="E61" s="2">
        <v>90401</v>
      </c>
      <c r="F61" s="2">
        <v>74734</v>
      </c>
      <c r="G61" s="2">
        <v>72028</v>
      </c>
      <c r="H61" s="2">
        <v>98182</v>
      </c>
    </row>
    <row r="62" spans="1:8" x14ac:dyDescent="0.35">
      <c r="B62" t="s">
        <v>46</v>
      </c>
      <c r="C62" s="2">
        <v>3089</v>
      </c>
      <c r="D62" s="2">
        <v>5047</v>
      </c>
      <c r="E62" s="2">
        <v>5284</v>
      </c>
      <c r="F62" s="2">
        <v>5428</v>
      </c>
      <c r="G62" s="2">
        <v>4851</v>
      </c>
      <c r="H62" s="2">
        <v>5598</v>
      </c>
    </row>
    <row r="63" spans="1:8" x14ac:dyDescent="0.35">
      <c r="B63" t="s">
        <v>47</v>
      </c>
      <c r="C63" s="2">
        <v>15685</v>
      </c>
      <c r="D63" s="2">
        <v>32951</v>
      </c>
      <c r="E63" s="2">
        <v>35312</v>
      </c>
      <c r="F63" s="2">
        <v>37030</v>
      </c>
      <c r="G63" s="2">
        <v>39469</v>
      </c>
      <c r="H63" s="2">
        <v>21183</v>
      </c>
    </row>
    <row r="64" spans="1:8" x14ac:dyDescent="0.35">
      <c r="B64" t="s">
        <v>0</v>
      </c>
      <c r="C64" s="2">
        <v>142</v>
      </c>
      <c r="D64" s="2">
        <v>1248</v>
      </c>
      <c r="E64" s="2">
        <v>2669</v>
      </c>
      <c r="F64" s="2">
        <v>3149</v>
      </c>
      <c r="G64" s="2">
        <v>2569</v>
      </c>
      <c r="H64" s="2">
        <v>2253</v>
      </c>
    </row>
    <row r="65" spans="1:8" ht="15" thickBot="1" x14ac:dyDescent="0.4">
      <c r="B65" s="16" t="s">
        <v>110</v>
      </c>
      <c r="C65" s="14">
        <f t="shared" ref="C65:H65" si="7">SUM(C50:C64)</f>
        <v>249408</v>
      </c>
      <c r="D65" s="14">
        <f t="shared" si="7"/>
        <v>316613</v>
      </c>
      <c r="E65" s="14">
        <f t="shared" si="7"/>
        <v>319092</v>
      </c>
      <c r="F65" s="69">
        <f t="shared" si="7"/>
        <v>321698</v>
      </c>
      <c r="G65" s="14">
        <f t="shared" si="7"/>
        <v>342142</v>
      </c>
      <c r="H65" s="14">
        <f t="shared" si="7"/>
        <v>273583</v>
      </c>
    </row>
    <row r="66" spans="1:8" x14ac:dyDescent="0.35">
      <c r="C66" s="2"/>
      <c r="D66" s="2"/>
    </row>
    <row r="67" spans="1:8" x14ac:dyDescent="0.35">
      <c r="A67" t="s">
        <v>59</v>
      </c>
      <c r="B67" t="s">
        <v>34</v>
      </c>
      <c r="C67" s="2">
        <v>89811</v>
      </c>
      <c r="D67" s="2">
        <v>102684</v>
      </c>
      <c r="E67" s="2">
        <v>81751</v>
      </c>
      <c r="F67" s="2">
        <v>73582</v>
      </c>
      <c r="G67" s="2">
        <v>75294</v>
      </c>
      <c r="H67" s="2">
        <v>69146</v>
      </c>
    </row>
    <row r="68" spans="1:8" x14ac:dyDescent="0.35">
      <c r="B68" t="s">
        <v>35</v>
      </c>
      <c r="C68" s="2">
        <v>410</v>
      </c>
      <c r="D68" s="2">
        <v>3667</v>
      </c>
      <c r="E68" s="2">
        <v>6213</v>
      </c>
      <c r="F68" s="2">
        <v>6738</v>
      </c>
      <c r="G68" s="2">
        <v>9356</v>
      </c>
      <c r="H68" s="2">
        <v>568</v>
      </c>
    </row>
    <row r="69" spans="1:8" x14ac:dyDescent="0.35">
      <c r="B69" t="s">
        <v>36</v>
      </c>
      <c r="C69" s="2">
        <v>6596</v>
      </c>
      <c r="D69" s="2">
        <v>12193</v>
      </c>
      <c r="E69" s="2">
        <v>13017</v>
      </c>
      <c r="F69" s="2">
        <v>12107</v>
      </c>
      <c r="G69" s="2">
        <v>11256</v>
      </c>
      <c r="H69" s="2">
        <v>6741</v>
      </c>
    </row>
    <row r="70" spans="1:8" x14ac:dyDescent="0.35">
      <c r="B70" t="s">
        <v>37</v>
      </c>
      <c r="C70" s="2">
        <v>1532</v>
      </c>
      <c r="D70" s="2">
        <v>4474</v>
      </c>
      <c r="E70" s="2">
        <v>7229</v>
      </c>
      <c r="F70" s="2">
        <v>11861</v>
      </c>
      <c r="G70" s="2">
        <v>12192</v>
      </c>
      <c r="H70" s="2">
        <v>9920</v>
      </c>
    </row>
    <row r="71" spans="1:8" x14ac:dyDescent="0.35">
      <c r="B71" t="s">
        <v>38</v>
      </c>
      <c r="C71" s="2">
        <v>389</v>
      </c>
      <c r="D71" s="2">
        <v>4731</v>
      </c>
      <c r="E71" s="2">
        <v>4755</v>
      </c>
      <c r="F71" s="2">
        <v>3575</v>
      </c>
      <c r="G71" s="2">
        <v>4366</v>
      </c>
      <c r="H71" s="2">
        <v>92</v>
      </c>
    </row>
    <row r="72" spans="1:8" x14ac:dyDescent="0.35">
      <c r="B72" t="s">
        <v>39</v>
      </c>
      <c r="C72" s="2">
        <v>697</v>
      </c>
      <c r="D72" s="2">
        <v>1976</v>
      </c>
      <c r="E72" s="2">
        <v>2839</v>
      </c>
      <c r="F72" s="2">
        <v>1906</v>
      </c>
      <c r="G72" s="2">
        <v>3494</v>
      </c>
      <c r="H72" s="2">
        <v>4979</v>
      </c>
    </row>
    <row r="73" spans="1:8" x14ac:dyDescent="0.35">
      <c r="B73" t="s">
        <v>40</v>
      </c>
      <c r="C73" s="2">
        <v>18887</v>
      </c>
      <c r="D73" s="2">
        <v>20063</v>
      </c>
      <c r="E73" s="2">
        <v>19602</v>
      </c>
      <c r="F73" s="2">
        <v>17658</v>
      </c>
      <c r="G73" s="2">
        <v>25047</v>
      </c>
      <c r="H73" s="2">
        <v>13984</v>
      </c>
    </row>
    <row r="74" spans="1:8" x14ac:dyDescent="0.35">
      <c r="B74" t="s">
        <v>41</v>
      </c>
      <c r="C74" s="2">
        <v>14591</v>
      </c>
      <c r="D74" s="2">
        <v>23288</v>
      </c>
      <c r="E74" s="2">
        <v>27147</v>
      </c>
      <c r="F74" s="2">
        <v>30440</v>
      </c>
      <c r="G74" s="2">
        <v>30810</v>
      </c>
      <c r="H74" s="2">
        <v>15647</v>
      </c>
    </row>
    <row r="75" spans="1:8" x14ac:dyDescent="0.35">
      <c r="B75" t="s">
        <v>42</v>
      </c>
      <c r="C75" s="2">
        <v>38162</v>
      </c>
      <c r="D75" s="2">
        <v>53348</v>
      </c>
      <c r="E75" s="2">
        <v>48562</v>
      </c>
      <c r="F75" s="2">
        <v>51451</v>
      </c>
      <c r="G75" s="2">
        <v>58112</v>
      </c>
      <c r="H75" s="2">
        <v>55155</v>
      </c>
    </row>
    <row r="76" spans="1:8" x14ac:dyDescent="0.35">
      <c r="B76" t="s">
        <v>43</v>
      </c>
      <c r="C76" s="2">
        <v>1832</v>
      </c>
      <c r="D76" s="2">
        <v>4435</v>
      </c>
      <c r="E76" s="2">
        <v>4494</v>
      </c>
      <c r="F76" s="2">
        <v>4088</v>
      </c>
      <c r="G76" s="2">
        <v>6212</v>
      </c>
      <c r="H76" s="2">
        <v>1272</v>
      </c>
    </row>
    <row r="77" spans="1:8" x14ac:dyDescent="0.35">
      <c r="B77" t="s">
        <v>44</v>
      </c>
      <c r="C77" s="2">
        <v>7126</v>
      </c>
      <c r="D77" s="2">
        <v>9408</v>
      </c>
      <c r="E77" s="2">
        <v>12316</v>
      </c>
      <c r="F77" s="2">
        <v>10584</v>
      </c>
      <c r="G77" s="2">
        <v>11203</v>
      </c>
      <c r="H77" s="2">
        <v>8418</v>
      </c>
    </row>
    <row r="78" spans="1:8" x14ac:dyDescent="0.35">
      <c r="B78" t="s">
        <v>45</v>
      </c>
      <c r="C78" s="2">
        <v>113564</v>
      </c>
      <c r="D78" s="2">
        <v>123875</v>
      </c>
      <c r="E78" s="2">
        <v>117741</v>
      </c>
      <c r="F78" s="2">
        <v>75529</v>
      </c>
      <c r="G78" s="2">
        <v>74145</v>
      </c>
      <c r="H78" s="2">
        <v>133435</v>
      </c>
    </row>
    <row r="79" spans="1:8" x14ac:dyDescent="0.35">
      <c r="B79" t="s">
        <v>46</v>
      </c>
      <c r="C79" s="2">
        <v>4548</v>
      </c>
      <c r="D79" s="2">
        <v>7345</v>
      </c>
      <c r="E79" s="2">
        <v>8176</v>
      </c>
      <c r="F79" s="2">
        <v>6960</v>
      </c>
      <c r="G79" s="2">
        <v>7563</v>
      </c>
      <c r="H79" s="2">
        <v>6227</v>
      </c>
    </row>
    <row r="80" spans="1:8" x14ac:dyDescent="0.35">
      <c r="B80" t="s">
        <v>47</v>
      </c>
      <c r="C80" s="2">
        <v>20851</v>
      </c>
      <c r="D80" s="2">
        <v>41424</v>
      </c>
      <c r="E80" s="2">
        <v>45041</v>
      </c>
      <c r="F80" s="2">
        <v>40517</v>
      </c>
      <c r="G80" s="2">
        <v>45176</v>
      </c>
      <c r="H80" s="2">
        <v>31248</v>
      </c>
    </row>
    <row r="81" spans="1:8" x14ac:dyDescent="0.35">
      <c r="B81" t="s">
        <v>0</v>
      </c>
      <c r="C81" s="2">
        <v>169</v>
      </c>
      <c r="D81" s="2">
        <v>3597</v>
      </c>
      <c r="E81" s="2">
        <v>3484</v>
      </c>
      <c r="F81" s="2">
        <v>2595</v>
      </c>
      <c r="G81" s="2">
        <v>3158</v>
      </c>
      <c r="H81" s="2">
        <v>1249</v>
      </c>
    </row>
    <row r="82" spans="1:8" ht="15" thickBot="1" x14ac:dyDescent="0.4">
      <c r="B82" s="16" t="s">
        <v>110</v>
      </c>
      <c r="C82" s="14">
        <f t="shared" ref="C82:H82" si="8">SUM(C67:C81)</f>
        <v>319165</v>
      </c>
      <c r="D82" s="14">
        <f t="shared" si="8"/>
        <v>416508</v>
      </c>
      <c r="E82" s="14">
        <f t="shared" si="8"/>
        <v>402367</v>
      </c>
      <c r="F82" s="14">
        <f t="shared" si="8"/>
        <v>349591</v>
      </c>
      <c r="G82" s="14">
        <f t="shared" si="8"/>
        <v>377384</v>
      </c>
      <c r="H82" s="14">
        <f t="shared" si="8"/>
        <v>358081</v>
      </c>
    </row>
    <row r="83" spans="1:8" x14ac:dyDescent="0.35">
      <c r="C83" s="2"/>
      <c r="D83" s="2"/>
    </row>
    <row r="84" spans="1:8" x14ac:dyDescent="0.35">
      <c r="A84" s="6" t="s">
        <v>61</v>
      </c>
      <c r="B84" s="6" t="s">
        <v>11</v>
      </c>
      <c r="C84" s="15">
        <f t="shared" ref="C84:H84" si="9">C100+C117</f>
        <v>90494</v>
      </c>
      <c r="D84" s="15">
        <f t="shared" si="9"/>
        <v>196839</v>
      </c>
      <c r="E84" s="15">
        <f t="shared" si="9"/>
        <v>314390</v>
      </c>
      <c r="F84" s="15">
        <f t="shared" si="9"/>
        <v>96550</v>
      </c>
      <c r="G84" s="58">
        <f t="shared" si="9"/>
        <v>98063</v>
      </c>
      <c r="H84" s="58">
        <f t="shared" si="9"/>
        <v>60911</v>
      </c>
    </row>
    <row r="85" spans="1:8" x14ac:dyDescent="0.35">
      <c r="A85" t="s">
        <v>3</v>
      </c>
      <c r="B85" t="s">
        <v>34</v>
      </c>
      <c r="C85" s="2">
        <v>12678</v>
      </c>
      <c r="D85" s="2">
        <v>18978</v>
      </c>
      <c r="E85" s="2">
        <v>41431</v>
      </c>
      <c r="F85" s="2">
        <v>12220</v>
      </c>
      <c r="G85" s="2">
        <v>11969</v>
      </c>
      <c r="H85" s="2">
        <v>5271</v>
      </c>
    </row>
    <row r="86" spans="1:8" x14ac:dyDescent="0.35">
      <c r="B86" t="s">
        <v>35</v>
      </c>
      <c r="C86" s="2">
        <v>27</v>
      </c>
      <c r="D86" s="2">
        <v>1468</v>
      </c>
      <c r="E86" s="2">
        <v>1431</v>
      </c>
      <c r="F86" s="2">
        <v>206</v>
      </c>
      <c r="G86" s="2">
        <v>233</v>
      </c>
      <c r="H86" s="2">
        <v>178</v>
      </c>
    </row>
    <row r="87" spans="1:8" x14ac:dyDescent="0.35">
      <c r="B87" t="s">
        <v>36</v>
      </c>
      <c r="C87" s="2">
        <v>1714</v>
      </c>
      <c r="D87" s="2">
        <v>3914</v>
      </c>
      <c r="E87" s="2">
        <v>4312</v>
      </c>
      <c r="F87" s="2">
        <v>1336</v>
      </c>
      <c r="G87" s="2">
        <v>1247</v>
      </c>
      <c r="H87" s="2">
        <v>2048</v>
      </c>
    </row>
    <row r="88" spans="1:8" x14ac:dyDescent="0.35">
      <c r="B88" t="s">
        <v>37</v>
      </c>
      <c r="C88" s="2">
        <v>325</v>
      </c>
      <c r="D88" s="2">
        <v>1274</v>
      </c>
      <c r="E88" s="2">
        <v>3151</v>
      </c>
      <c r="F88" s="2">
        <v>243</v>
      </c>
      <c r="G88" s="2">
        <v>383</v>
      </c>
      <c r="H88" s="2">
        <v>262</v>
      </c>
    </row>
    <row r="89" spans="1:8" x14ac:dyDescent="0.35">
      <c r="B89" t="s">
        <v>38</v>
      </c>
      <c r="C89" s="2">
        <v>19</v>
      </c>
      <c r="D89" s="2">
        <v>472</v>
      </c>
      <c r="E89" s="2">
        <v>718</v>
      </c>
      <c r="F89" s="2">
        <v>71</v>
      </c>
      <c r="G89" s="2">
        <v>28</v>
      </c>
      <c r="H89" s="2">
        <v>2</v>
      </c>
    </row>
    <row r="90" spans="1:8" x14ac:dyDescent="0.35">
      <c r="B90" t="s">
        <v>39</v>
      </c>
      <c r="C90" s="2">
        <v>13</v>
      </c>
      <c r="D90" s="2">
        <v>698</v>
      </c>
      <c r="E90" s="2">
        <v>1109</v>
      </c>
      <c r="F90" s="2">
        <v>1639</v>
      </c>
      <c r="G90" s="2">
        <v>1682</v>
      </c>
      <c r="H90" s="2">
        <v>491</v>
      </c>
    </row>
    <row r="91" spans="1:8" x14ac:dyDescent="0.35">
      <c r="B91" t="s">
        <v>40</v>
      </c>
      <c r="C91" s="2">
        <v>2920</v>
      </c>
      <c r="D91" s="2">
        <v>4453</v>
      </c>
      <c r="E91" s="2">
        <v>5284</v>
      </c>
      <c r="F91" s="2">
        <v>3341</v>
      </c>
      <c r="G91" s="2">
        <v>3558</v>
      </c>
      <c r="H91" s="2">
        <v>3536</v>
      </c>
    </row>
    <row r="92" spans="1:8" x14ac:dyDescent="0.35">
      <c r="B92" t="s">
        <v>41</v>
      </c>
      <c r="C92" s="2">
        <v>2487</v>
      </c>
      <c r="D92" s="2">
        <v>5439</v>
      </c>
      <c r="E92" s="2">
        <v>11836</v>
      </c>
      <c r="F92" s="2">
        <v>4522</v>
      </c>
      <c r="G92" s="2">
        <v>3671</v>
      </c>
      <c r="H92" s="2">
        <v>1800</v>
      </c>
    </row>
    <row r="93" spans="1:8" x14ac:dyDescent="0.35">
      <c r="B93" t="s">
        <v>42</v>
      </c>
      <c r="C93" s="2">
        <v>2475</v>
      </c>
      <c r="D93" s="2">
        <v>5518</v>
      </c>
      <c r="E93" s="2">
        <v>8008</v>
      </c>
      <c r="F93" s="2">
        <v>4991</v>
      </c>
      <c r="G93" s="2">
        <v>5498</v>
      </c>
      <c r="H93" s="2">
        <v>2137</v>
      </c>
    </row>
    <row r="94" spans="1:8" x14ac:dyDescent="0.35">
      <c r="B94" t="s">
        <v>43</v>
      </c>
      <c r="C94" s="2">
        <v>119</v>
      </c>
      <c r="D94" s="2">
        <v>551</v>
      </c>
      <c r="E94" s="2">
        <v>834</v>
      </c>
      <c r="F94" s="2">
        <v>853</v>
      </c>
      <c r="G94" s="2">
        <v>1531</v>
      </c>
      <c r="H94" s="2">
        <v>279</v>
      </c>
    </row>
    <row r="95" spans="1:8" x14ac:dyDescent="0.35">
      <c r="B95" t="s">
        <v>44</v>
      </c>
      <c r="C95" s="2">
        <v>653</v>
      </c>
      <c r="D95" s="2">
        <v>2044</v>
      </c>
      <c r="E95" s="2">
        <v>2954</v>
      </c>
      <c r="F95" s="2">
        <v>3994</v>
      </c>
      <c r="G95" s="2">
        <v>4046</v>
      </c>
      <c r="H95" s="2">
        <v>1269</v>
      </c>
    </row>
    <row r="96" spans="1:8" x14ac:dyDescent="0.35">
      <c r="B96" t="s">
        <v>45</v>
      </c>
      <c r="C96" s="2">
        <v>11848</v>
      </c>
      <c r="D96" s="2">
        <v>24024</v>
      </c>
      <c r="E96" s="2">
        <v>37029</v>
      </c>
      <c r="F96" s="2">
        <v>8920</v>
      </c>
      <c r="G96" s="2">
        <v>8362</v>
      </c>
      <c r="H96" s="2">
        <v>6497</v>
      </c>
    </row>
    <row r="97" spans="1:8" x14ac:dyDescent="0.35">
      <c r="B97" t="s">
        <v>46</v>
      </c>
      <c r="C97" s="2">
        <v>333</v>
      </c>
      <c r="D97" s="2">
        <v>1566</v>
      </c>
      <c r="E97" s="2">
        <v>1324</v>
      </c>
      <c r="F97" s="2">
        <v>2482</v>
      </c>
      <c r="G97" s="2">
        <v>2588</v>
      </c>
      <c r="H97" s="2">
        <v>669</v>
      </c>
    </row>
    <row r="98" spans="1:8" x14ac:dyDescent="0.35">
      <c r="B98" t="s">
        <v>47</v>
      </c>
      <c r="C98" s="2">
        <v>2851</v>
      </c>
      <c r="D98" s="2">
        <v>11194</v>
      </c>
      <c r="E98" s="2">
        <v>14897</v>
      </c>
      <c r="F98" s="2">
        <v>3871</v>
      </c>
      <c r="G98" s="2">
        <v>4735</v>
      </c>
      <c r="H98" s="2">
        <v>1997</v>
      </c>
    </row>
    <row r="99" spans="1:8" x14ac:dyDescent="0.35">
      <c r="B99" t="s">
        <v>0</v>
      </c>
      <c r="C99" s="2">
        <v>5</v>
      </c>
      <c r="D99" s="2">
        <v>408</v>
      </c>
      <c r="E99" s="2">
        <v>794</v>
      </c>
      <c r="F99" s="2">
        <v>7</v>
      </c>
      <c r="G99" s="2">
        <v>254</v>
      </c>
      <c r="H99" s="2">
        <v>230</v>
      </c>
    </row>
    <row r="100" spans="1:8" ht="15" thickBot="1" x14ac:dyDescent="0.4">
      <c r="B100" s="16" t="s">
        <v>110</v>
      </c>
      <c r="C100" s="14">
        <f t="shared" ref="C100:H100" si="10">SUM(C85:C99)</f>
        <v>38467</v>
      </c>
      <c r="D100" s="14">
        <f t="shared" si="10"/>
        <v>82001</v>
      </c>
      <c r="E100" s="14">
        <f t="shared" si="10"/>
        <v>135112</v>
      </c>
      <c r="F100" s="14">
        <f t="shared" si="10"/>
        <v>48696</v>
      </c>
      <c r="G100" s="14">
        <f t="shared" si="10"/>
        <v>49785</v>
      </c>
      <c r="H100" s="14">
        <f t="shared" si="10"/>
        <v>26666</v>
      </c>
    </row>
    <row r="101" spans="1:8" x14ac:dyDescent="0.35">
      <c r="C101" s="2"/>
      <c r="D101" s="2"/>
    </row>
    <row r="102" spans="1:8" x14ac:dyDescent="0.35">
      <c r="A102" t="s">
        <v>59</v>
      </c>
      <c r="B102" t="s">
        <v>34</v>
      </c>
      <c r="C102" s="2">
        <v>15249</v>
      </c>
      <c r="D102" s="2">
        <v>25325</v>
      </c>
      <c r="E102" s="2">
        <v>54129</v>
      </c>
      <c r="F102" s="2">
        <v>8646</v>
      </c>
      <c r="G102" s="2">
        <v>8184</v>
      </c>
      <c r="H102" s="2">
        <v>5096</v>
      </c>
    </row>
    <row r="103" spans="1:8" x14ac:dyDescent="0.35">
      <c r="B103" t="s">
        <v>35</v>
      </c>
      <c r="C103" s="2">
        <v>30</v>
      </c>
      <c r="D103" s="2">
        <v>1569</v>
      </c>
      <c r="E103" s="2">
        <v>2629</v>
      </c>
      <c r="F103" s="2">
        <v>191</v>
      </c>
      <c r="G103" s="2">
        <v>223</v>
      </c>
      <c r="H103" s="2">
        <v>227</v>
      </c>
    </row>
    <row r="104" spans="1:8" x14ac:dyDescent="0.35">
      <c r="B104" t="s">
        <v>36</v>
      </c>
      <c r="C104" s="2">
        <v>2713</v>
      </c>
      <c r="D104" s="2">
        <v>6159</v>
      </c>
      <c r="E104" s="2">
        <v>4294</v>
      </c>
      <c r="F104" s="2">
        <v>1897</v>
      </c>
      <c r="G104" s="2">
        <v>1712</v>
      </c>
      <c r="H104" s="2">
        <v>2985</v>
      </c>
    </row>
    <row r="105" spans="1:8" x14ac:dyDescent="0.35">
      <c r="B105" t="s">
        <v>37</v>
      </c>
      <c r="C105" s="2">
        <v>626</v>
      </c>
      <c r="D105" s="2">
        <v>2064</v>
      </c>
      <c r="E105" s="2">
        <v>2532</v>
      </c>
      <c r="F105" s="2">
        <v>3283</v>
      </c>
      <c r="G105" s="2">
        <v>3377</v>
      </c>
      <c r="H105" s="2">
        <v>633</v>
      </c>
    </row>
    <row r="106" spans="1:8" x14ac:dyDescent="0.35">
      <c r="B106" t="s">
        <v>38</v>
      </c>
      <c r="C106" s="2">
        <v>32</v>
      </c>
      <c r="D106" s="2">
        <v>2346</v>
      </c>
      <c r="E106" s="2">
        <v>2613</v>
      </c>
      <c r="F106" s="2">
        <v>53</v>
      </c>
      <c r="G106" s="2">
        <v>17</v>
      </c>
      <c r="H106" s="2">
        <v>44</v>
      </c>
    </row>
    <row r="107" spans="1:8" x14ac:dyDescent="0.35">
      <c r="B107" t="s">
        <v>39</v>
      </c>
      <c r="C107" s="2">
        <v>9</v>
      </c>
      <c r="D107" s="2">
        <v>879</v>
      </c>
      <c r="E107" s="2">
        <v>1576</v>
      </c>
      <c r="F107" s="2">
        <v>4</v>
      </c>
      <c r="G107" s="2">
        <v>35</v>
      </c>
      <c r="H107" s="2">
        <v>450</v>
      </c>
    </row>
    <row r="108" spans="1:8" x14ac:dyDescent="0.35">
      <c r="B108" t="s">
        <v>40</v>
      </c>
      <c r="C108" s="2">
        <v>3970</v>
      </c>
      <c r="D108" s="2">
        <v>5998</v>
      </c>
      <c r="E108" s="2">
        <v>7037</v>
      </c>
      <c r="F108" s="2">
        <v>3174</v>
      </c>
      <c r="G108" s="2">
        <v>3282</v>
      </c>
      <c r="H108" s="2">
        <v>4081</v>
      </c>
    </row>
    <row r="109" spans="1:8" x14ac:dyDescent="0.35">
      <c r="B109" t="s">
        <v>41</v>
      </c>
      <c r="C109" s="2">
        <v>2865</v>
      </c>
      <c r="D109" s="2">
        <v>6744</v>
      </c>
      <c r="E109" s="2">
        <v>13746</v>
      </c>
      <c r="F109" s="2">
        <v>2129</v>
      </c>
      <c r="G109" s="2">
        <v>1341</v>
      </c>
      <c r="H109" s="2">
        <v>2241</v>
      </c>
    </row>
    <row r="110" spans="1:8" x14ac:dyDescent="0.35">
      <c r="B110" t="s">
        <v>42</v>
      </c>
      <c r="C110" s="2">
        <v>3951</v>
      </c>
      <c r="D110" s="2">
        <v>10018</v>
      </c>
      <c r="E110" s="2">
        <v>11587</v>
      </c>
      <c r="F110" s="2">
        <v>6366</v>
      </c>
      <c r="G110" s="2">
        <v>7021</v>
      </c>
      <c r="H110" s="2">
        <v>2346</v>
      </c>
    </row>
    <row r="111" spans="1:8" x14ac:dyDescent="0.35">
      <c r="B111" t="s">
        <v>43</v>
      </c>
      <c r="C111" s="2">
        <v>64</v>
      </c>
      <c r="D111" s="2">
        <v>1549</v>
      </c>
      <c r="E111" s="2">
        <v>1991</v>
      </c>
      <c r="F111" s="2">
        <v>723</v>
      </c>
      <c r="G111" s="2">
        <v>1688</v>
      </c>
      <c r="H111" s="2">
        <v>218</v>
      </c>
    </row>
    <row r="112" spans="1:8" x14ac:dyDescent="0.35">
      <c r="B112" t="s">
        <v>44</v>
      </c>
      <c r="C112" s="2">
        <v>944</v>
      </c>
      <c r="D112" s="2">
        <v>2437</v>
      </c>
      <c r="E112" s="2">
        <v>5501</v>
      </c>
      <c r="F112" s="2">
        <v>3807</v>
      </c>
      <c r="G112" s="2">
        <v>3766</v>
      </c>
      <c r="H112" s="2">
        <v>1477</v>
      </c>
    </row>
    <row r="113" spans="1:8" x14ac:dyDescent="0.35">
      <c r="B113" t="s">
        <v>45</v>
      </c>
      <c r="C113" s="2">
        <v>17520</v>
      </c>
      <c r="D113" s="2">
        <v>30600</v>
      </c>
      <c r="E113" s="2">
        <v>54574</v>
      </c>
      <c r="F113" s="2">
        <v>10349</v>
      </c>
      <c r="G113" s="2">
        <v>9876</v>
      </c>
      <c r="H113" s="2">
        <v>10023</v>
      </c>
    </row>
    <row r="114" spans="1:8" x14ac:dyDescent="0.35">
      <c r="B114" t="s">
        <v>46</v>
      </c>
      <c r="C114" s="2">
        <v>774</v>
      </c>
      <c r="D114" s="2">
        <v>2372</v>
      </c>
      <c r="E114" s="2">
        <v>1901</v>
      </c>
      <c r="F114" s="2">
        <v>1799</v>
      </c>
      <c r="G114" s="2">
        <v>1853</v>
      </c>
      <c r="H114" s="2">
        <v>1057</v>
      </c>
    </row>
    <row r="115" spans="1:8" x14ac:dyDescent="0.35">
      <c r="B115" t="s">
        <v>47</v>
      </c>
      <c r="C115" s="2">
        <v>3263</v>
      </c>
      <c r="D115" s="2">
        <v>15091</v>
      </c>
      <c r="E115" s="2">
        <v>13529</v>
      </c>
      <c r="F115" s="2">
        <v>5420</v>
      </c>
      <c r="G115" s="2">
        <v>5550</v>
      </c>
      <c r="H115" s="2">
        <v>3284</v>
      </c>
    </row>
    <row r="116" spans="1:8" x14ac:dyDescent="0.35">
      <c r="B116" t="s">
        <v>0</v>
      </c>
      <c r="C116" s="2">
        <v>17</v>
      </c>
      <c r="D116" s="2">
        <v>1687</v>
      </c>
      <c r="E116" s="2">
        <v>1639</v>
      </c>
      <c r="F116" s="2">
        <v>13</v>
      </c>
      <c r="G116" s="2">
        <v>353</v>
      </c>
      <c r="H116" s="2">
        <v>83</v>
      </c>
    </row>
    <row r="117" spans="1:8" ht="15" thickBot="1" x14ac:dyDescent="0.4">
      <c r="B117" s="16" t="s">
        <v>110</v>
      </c>
      <c r="C117" s="14">
        <f t="shared" ref="C117:H117" si="11">SUM(C102:C116)</f>
        <v>52027</v>
      </c>
      <c r="D117" s="14">
        <f t="shared" si="11"/>
        <v>114838</v>
      </c>
      <c r="E117" s="14">
        <f t="shared" si="11"/>
        <v>179278</v>
      </c>
      <c r="F117" s="14">
        <f t="shared" si="11"/>
        <v>47854</v>
      </c>
      <c r="G117" s="14">
        <f t="shared" si="11"/>
        <v>48278</v>
      </c>
      <c r="H117" s="14">
        <f t="shared" si="11"/>
        <v>34245</v>
      </c>
    </row>
    <row r="118" spans="1:8" x14ac:dyDescent="0.35">
      <c r="C118" s="2"/>
      <c r="D118" s="2"/>
    </row>
    <row r="119" spans="1:8" x14ac:dyDescent="0.35">
      <c r="A119" s="6" t="s">
        <v>62</v>
      </c>
      <c r="B119" s="6" t="s">
        <v>11</v>
      </c>
      <c r="C119" s="15">
        <f t="shared" ref="C119:H119" si="12">C135+C152</f>
        <v>97155</v>
      </c>
      <c r="D119" s="15">
        <f t="shared" si="12"/>
        <v>206440</v>
      </c>
      <c r="E119" s="15">
        <f t="shared" si="12"/>
        <v>211237</v>
      </c>
      <c r="F119" s="15">
        <f t="shared" si="12"/>
        <v>57573</v>
      </c>
      <c r="G119" s="58">
        <f t="shared" si="12"/>
        <v>39137</v>
      </c>
      <c r="H119" s="58">
        <f t="shared" si="12"/>
        <v>33733</v>
      </c>
    </row>
    <row r="120" spans="1:8" x14ac:dyDescent="0.35">
      <c r="A120" t="s">
        <v>3</v>
      </c>
      <c r="B120" t="s">
        <v>34</v>
      </c>
      <c r="C120" s="2">
        <v>20230</v>
      </c>
      <c r="D120" s="2">
        <v>21303</v>
      </c>
      <c r="E120" s="2">
        <v>21412</v>
      </c>
      <c r="F120" s="2">
        <v>4747</v>
      </c>
      <c r="G120" s="2">
        <v>3709</v>
      </c>
      <c r="H120" s="2">
        <v>3991</v>
      </c>
    </row>
    <row r="121" spans="1:8" x14ac:dyDescent="0.35">
      <c r="B121" t="s">
        <v>35</v>
      </c>
      <c r="C121" s="2">
        <v>61</v>
      </c>
      <c r="D121" s="2">
        <v>1884</v>
      </c>
      <c r="E121" s="2">
        <v>1852</v>
      </c>
      <c r="F121" s="2">
        <v>206</v>
      </c>
      <c r="G121" s="2">
        <v>207</v>
      </c>
      <c r="H121" s="2">
        <v>198</v>
      </c>
    </row>
    <row r="122" spans="1:8" x14ac:dyDescent="0.35">
      <c r="B122" t="s">
        <v>36</v>
      </c>
      <c r="C122" s="2">
        <v>1216</v>
      </c>
      <c r="D122" s="2">
        <v>3885</v>
      </c>
      <c r="E122" s="2">
        <v>4963</v>
      </c>
      <c r="F122" s="2">
        <v>638</v>
      </c>
      <c r="G122" s="2">
        <v>617</v>
      </c>
      <c r="H122" s="2">
        <v>809</v>
      </c>
    </row>
    <row r="123" spans="1:8" x14ac:dyDescent="0.35">
      <c r="B123" t="s">
        <v>37</v>
      </c>
      <c r="C123" s="2">
        <v>225</v>
      </c>
      <c r="D123" s="2">
        <v>1360</v>
      </c>
      <c r="E123" s="2">
        <v>1685</v>
      </c>
      <c r="F123" s="2">
        <v>119</v>
      </c>
      <c r="G123" s="2">
        <v>53</v>
      </c>
      <c r="H123" s="2">
        <v>81</v>
      </c>
    </row>
    <row r="124" spans="1:8" x14ac:dyDescent="0.35">
      <c r="B124" t="s">
        <v>38</v>
      </c>
      <c r="C124" s="2">
        <v>97</v>
      </c>
      <c r="D124" s="2">
        <v>865</v>
      </c>
      <c r="E124" s="2">
        <v>787</v>
      </c>
      <c r="F124" s="2">
        <v>12</v>
      </c>
      <c r="G124" s="2">
        <v>3</v>
      </c>
      <c r="H124" s="2">
        <v>13</v>
      </c>
    </row>
    <row r="125" spans="1:8" x14ac:dyDescent="0.35">
      <c r="B125" t="s">
        <v>39</v>
      </c>
      <c r="C125" s="2">
        <v>194</v>
      </c>
      <c r="D125" s="2">
        <v>898</v>
      </c>
      <c r="E125" s="2">
        <v>490</v>
      </c>
      <c r="F125" s="2">
        <v>175</v>
      </c>
      <c r="G125" s="2">
        <v>102</v>
      </c>
      <c r="H125" s="2">
        <v>59</v>
      </c>
    </row>
    <row r="126" spans="1:8" x14ac:dyDescent="0.35">
      <c r="B126" t="s">
        <v>40</v>
      </c>
      <c r="C126" s="2">
        <v>2136</v>
      </c>
      <c r="D126" s="2">
        <v>4007</v>
      </c>
      <c r="E126" s="2">
        <v>4044</v>
      </c>
      <c r="F126" s="2">
        <v>2497</v>
      </c>
      <c r="G126" s="2">
        <v>1890</v>
      </c>
      <c r="H126" s="2">
        <v>1844</v>
      </c>
    </row>
    <row r="127" spans="1:8" x14ac:dyDescent="0.35">
      <c r="B127" t="s">
        <v>41</v>
      </c>
      <c r="C127" s="2">
        <v>1611</v>
      </c>
      <c r="D127" s="2">
        <v>6890</v>
      </c>
      <c r="E127" s="2">
        <v>6961</v>
      </c>
      <c r="F127" s="2">
        <v>2147</v>
      </c>
      <c r="G127" s="2">
        <v>1314</v>
      </c>
      <c r="H127" s="2">
        <v>1641</v>
      </c>
    </row>
    <row r="128" spans="1:8" x14ac:dyDescent="0.35">
      <c r="B128" t="s">
        <v>42</v>
      </c>
      <c r="C128" s="2">
        <v>2078</v>
      </c>
      <c r="D128" s="2">
        <v>5714</v>
      </c>
      <c r="E128" s="2">
        <v>5524</v>
      </c>
      <c r="F128" s="2">
        <v>4919</v>
      </c>
      <c r="G128" s="2">
        <v>3016</v>
      </c>
      <c r="H128" s="2">
        <v>1792</v>
      </c>
    </row>
    <row r="129" spans="1:8" x14ac:dyDescent="0.35">
      <c r="B129" t="s">
        <v>43</v>
      </c>
      <c r="C129" s="2">
        <v>458</v>
      </c>
      <c r="D129" s="2">
        <v>1926</v>
      </c>
      <c r="E129" s="2">
        <v>1639</v>
      </c>
      <c r="F129" s="2">
        <v>874</v>
      </c>
      <c r="G129" s="2">
        <v>1164</v>
      </c>
      <c r="H129" s="2">
        <v>215</v>
      </c>
    </row>
    <row r="130" spans="1:8" x14ac:dyDescent="0.35">
      <c r="B130" t="s">
        <v>44</v>
      </c>
      <c r="C130" s="2">
        <v>466</v>
      </c>
      <c r="D130" s="2">
        <v>2673</v>
      </c>
      <c r="E130" s="2">
        <v>2940</v>
      </c>
      <c r="F130" s="2">
        <v>1089</v>
      </c>
      <c r="G130" s="2">
        <v>1092</v>
      </c>
      <c r="H130" s="2">
        <v>1090</v>
      </c>
    </row>
    <row r="131" spans="1:8" x14ac:dyDescent="0.35">
      <c r="B131" t="s">
        <v>45</v>
      </c>
      <c r="C131" s="2">
        <v>13863</v>
      </c>
      <c r="D131" s="2">
        <v>25343</v>
      </c>
      <c r="E131" s="2">
        <v>25682</v>
      </c>
      <c r="F131" s="2">
        <v>6314</v>
      </c>
      <c r="G131" s="2">
        <v>3705</v>
      </c>
      <c r="H131" s="2">
        <v>3162</v>
      </c>
    </row>
    <row r="132" spans="1:8" x14ac:dyDescent="0.35">
      <c r="B132" t="s">
        <v>46</v>
      </c>
      <c r="C132" s="2">
        <v>468</v>
      </c>
      <c r="D132" s="2">
        <v>1981</v>
      </c>
      <c r="E132" s="2">
        <v>2044</v>
      </c>
      <c r="F132" s="2">
        <v>821</v>
      </c>
      <c r="G132" s="2">
        <v>400</v>
      </c>
      <c r="H132" s="2">
        <v>326</v>
      </c>
    </row>
    <row r="133" spans="1:8" x14ac:dyDescent="0.35">
      <c r="B133" t="s">
        <v>47</v>
      </c>
      <c r="C133" s="2">
        <v>2461</v>
      </c>
      <c r="D133" s="2">
        <v>13600</v>
      </c>
      <c r="E133" s="2">
        <v>15087</v>
      </c>
      <c r="F133" s="2">
        <v>3625</v>
      </c>
      <c r="G133" s="2">
        <v>1863</v>
      </c>
      <c r="H133" s="2">
        <v>1675</v>
      </c>
    </row>
    <row r="134" spans="1:8" x14ac:dyDescent="0.35">
      <c r="B134" t="s">
        <v>0</v>
      </c>
      <c r="C134" s="2">
        <v>64</v>
      </c>
      <c r="D134" s="2">
        <v>837</v>
      </c>
      <c r="E134" s="2">
        <v>1045</v>
      </c>
      <c r="F134" s="2">
        <v>23</v>
      </c>
      <c r="G134" s="2">
        <v>2</v>
      </c>
      <c r="H134" s="2">
        <v>7</v>
      </c>
    </row>
    <row r="135" spans="1:8" ht="15" thickBot="1" x14ac:dyDescent="0.4">
      <c r="B135" s="16" t="s">
        <v>110</v>
      </c>
      <c r="C135" s="14">
        <f t="shared" ref="C135:H135" si="13">SUM(C120:C134)</f>
        <v>45628</v>
      </c>
      <c r="D135" s="14">
        <f t="shared" si="13"/>
        <v>93166</v>
      </c>
      <c r="E135" s="14">
        <f t="shared" si="13"/>
        <v>96155</v>
      </c>
      <c r="F135" s="14">
        <f t="shared" si="13"/>
        <v>28206</v>
      </c>
      <c r="G135" s="14">
        <f t="shared" si="13"/>
        <v>19137</v>
      </c>
      <c r="H135" s="14">
        <f t="shared" si="13"/>
        <v>16903</v>
      </c>
    </row>
    <row r="136" spans="1:8" x14ac:dyDescent="0.35">
      <c r="C136" s="2"/>
      <c r="D136" s="2"/>
    </row>
    <row r="137" spans="1:8" x14ac:dyDescent="0.35">
      <c r="A137" t="s">
        <v>59</v>
      </c>
      <c r="B137" t="s">
        <v>34</v>
      </c>
      <c r="C137" s="2">
        <v>19689</v>
      </c>
      <c r="D137" s="2">
        <v>23832</v>
      </c>
      <c r="E137" s="2">
        <v>22637</v>
      </c>
      <c r="F137" s="2">
        <v>5630</v>
      </c>
      <c r="G137" s="2">
        <v>4541</v>
      </c>
      <c r="H137" s="2">
        <v>4201</v>
      </c>
    </row>
    <row r="138" spans="1:8" x14ac:dyDescent="0.35">
      <c r="B138" t="s">
        <v>35</v>
      </c>
      <c r="C138" s="2">
        <v>70</v>
      </c>
      <c r="D138" s="2">
        <v>2250</v>
      </c>
      <c r="E138" s="2">
        <v>2000</v>
      </c>
      <c r="F138" s="2">
        <v>182</v>
      </c>
      <c r="G138" s="2">
        <v>187</v>
      </c>
      <c r="H138" s="2">
        <v>262</v>
      </c>
    </row>
    <row r="139" spans="1:8" x14ac:dyDescent="0.35">
      <c r="B139" t="s">
        <v>36</v>
      </c>
      <c r="C139" s="2">
        <v>1200</v>
      </c>
      <c r="D139" s="2">
        <v>4875</v>
      </c>
      <c r="E139" s="2">
        <v>3831</v>
      </c>
      <c r="F139" s="2">
        <v>542</v>
      </c>
      <c r="G139" s="2">
        <v>570</v>
      </c>
      <c r="H139" s="2">
        <v>648</v>
      </c>
    </row>
    <row r="140" spans="1:8" x14ac:dyDescent="0.35">
      <c r="B140" t="s">
        <v>37</v>
      </c>
      <c r="C140" s="2">
        <v>117</v>
      </c>
      <c r="D140" s="2">
        <v>1760</v>
      </c>
      <c r="E140" s="2">
        <v>565</v>
      </c>
      <c r="F140" s="2">
        <v>229</v>
      </c>
      <c r="G140" s="2">
        <v>215</v>
      </c>
      <c r="H140" s="2">
        <v>380</v>
      </c>
    </row>
    <row r="141" spans="1:8" x14ac:dyDescent="0.35">
      <c r="B141" t="s">
        <v>38</v>
      </c>
      <c r="C141" s="2">
        <v>192</v>
      </c>
      <c r="D141" s="2">
        <v>2370</v>
      </c>
      <c r="E141" s="2">
        <v>3000</v>
      </c>
      <c r="F141" s="2">
        <v>69</v>
      </c>
      <c r="G141" s="2">
        <v>10</v>
      </c>
      <c r="H141" s="2">
        <v>71</v>
      </c>
    </row>
    <row r="142" spans="1:8" x14ac:dyDescent="0.35">
      <c r="B142" t="s">
        <v>39</v>
      </c>
      <c r="C142" s="2">
        <v>459</v>
      </c>
      <c r="D142" s="2">
        <v>1056</v>
      </c>
      <c r="E142" s="2">
        <v>904</v>
      </c>
      <c r="F142" s="2">
        <v>264</v>
      </c>
      <c r="G142" s="2">
        <v>143</v>
      </c>
      <c r="H142" s="2">
        <v>361</v>
      </c>
    </row>
    <row r="143" spans="1:8" x14ac:dyDescent="0.35">
      <c r="B143" t="s">
        <v>40</v>
      </c>
      <c r="C143" s="2">
        <v>2194</v>
      </c>
      <c r="D143" s="2">
        <v>4845</v>
      </c>
      <c r="E143" s="2">
        <v>4586</v>
      </c>
      <c r="F143" s="2">
        <v>3199</v>
      </c>
      <c r="G143" s="2">
        <v>2807</v>
      </c>
      <c r="H143" s="2">
        <v>2248</v>
      </c>
    </row>
    <row r="144" spans="1:8" x14ac:dyDescent="0.35">
      <c r="B144" t="s">
        <v>41</v>
      </c>
      <c r="C144" s="2">
        <v>1738</v>
      </c>
      <c r="D144" s="2">
        <v>7927</v>
      </c>
      <c r="E144" s="2">
        <v>7040</v>
      </c>
      <c r="F144" s="2">
        <v>1994</v>
      </c>
      <c r="G144" s="2">
        <v>1280</v>
      </c>
      <c r="H144" s="2">
        <v>1103</v>
      </c>
    </row>
    <row r="145" spans="2:8" x14ac:dyDescent="0.35">
      <c r="B145" t="s">
        <v>42</v>
      </c>
      <c r="C145" s="2">
        <v>3394</v>
      </c>
      <c r="D145" s="2">
        <v>9940</v>
      </c>
      <c r="E145" s="2">
        <v>11937</v>
      </c>
      <c r="F145" s="2">
        <v>5196</v>
      </c>
      <c r="G145" s="2">
        <v>2877</v>
      </c>
      <c r="H145" s="2">
        <v>1619</v>
      </c>
    </row>
    <row r="146" spans="2:8" x14ac:dyDescent="0.35">
      <c r="B146" t="s">
        <v>43</v>
      </c>
      <c r="C146" s="2">
        <v>593</v>
      </c>
      <c r="D146" s="2">
        <v>2004</v>
      </c>
      <c r="E146" s="2">
        <v>2166</v>
      </c>
      <c r="F146" s="2">
        <v>1062</v>
      </c>
      <c r="G146" s="2">
        <v>1384</v>
      </c>
      <c r="H146" s="2">
        <v>478</v>
      </c>
    </row>
    <row r="147" spans="2:8" x14ac:dyDescent="0.35">
      <c r="B147" t="s">
        <v>44</v>
      </c>
      <c r="C147" s="2">
        <v>493</v>
      </c>
      <c r="D147" s="2">
        <v>2593</v>
      </c>
      <c r="E147" s="2">
        <v>2656</v>
      </c>
      <c r="F147" s="2">
        <v>630</v>
      </c>
      <c r="G147" s="2">
        <v>611</v>
      </c>
      <c r="H147" s="2">
        <v>835</v>
      </c>
    </row>
    <row r="148" spans="2:8" x14ac:dyDescent="0.35">
      <c r="B148" t="s">
        <v>45</v>
      </c>
      <c r="C148" s="2">
        <v>16822</v>
      </c>
      <c r="D148" s="2">
        <v>29939</v>
      </c>
      <c r="E148" s="2">
        <v>31322</v>
      </c>
      <c r="F148" s="2">
        <v>6158</v>
      </c>
      <c r="G148" s="2">
        <v>3209</v>
      </c>
      <c r="H148" s="2">
        <v>2548</v>
      </c>
    </row>
    <row r="149" spans="2:8" x14ac:dyDescent="0.35">
      <c r="B149" t="s">
        <v>46</v>
      </c>
      <c r="C149" s="2">
        <v>742</v>
      </c>
      <c r="D149" s="2">
        <v>2859</v>
      </c>
      <c r="E149" s="2">
        <v>3434</v>
      </c>
      <c r="F149" s="2">
        <v>846</v>
      </c>
      <c r="G149" s="2">
        <v>373</v>
      </c>
      <c r="H149" s="2">
        <v>321</v>
      </c>
    </row>
    <row r="150" spans="2:8" x14ac:dyDescent="0.35">
      <c r="B150" t="s">
        <v>47</v>
      </c>
      <c r="C150" s="2">
        <v>3770</v>
      </c>
      <c r="D150" s="2">
        <v>15120</v>
      </c>
      <c r="E150" s="2">
        <v>17100</v>
      </c>
      <c r="F150" s="2">
        <v>3358</v>
      </c>
      <c r="G150" s="2">
        <v>1784</v>
      </c>
      <c r="H150" s="2">
        <v>1693</v>
      </c>
    </row>
    <row r="151" spans="2:8" x14ac:dyDescent="0.35">
      <c r="B151" t="s">
        <v>0</v>
      </c>
      <c r="C151" s="2">
        <v>54</v>
      </c>
      <c r="D151" s="2">
        <v>1904</v>
      </c>
      <c r="E151" s="2">
        <v>1904</v>
      </c>
      <c r="F151" s="2">
        <v>8</v>
      </c>
      <c r="G151" s="2">
        <v>9</v>
      </c>
      <c r="H151" s="2">
        <v>62</v>
      </c>
    </row>
    <row r="152" spans="2:8" ht="15" thickBot="1" x14ac:dyDescent="0.4">
      <c r="B152" s="16" t="s">
        <v>110</v>
      </c>
      <c r="C152" s="14">
        <f t="shared" ref="C152:H152" si="14">SUM(C137:C151)</f>
        <v>51527</v>
      </c>
      <c r="D152" s="14">
        <f t="shared" si="14"/>
        <v>113274</v>
      </c>
      <c r="E152" s="14">
        <f t="shared" si="14"/>
        <v>115082</v>
      </c>
      <c r="F152" s="14">
        <f t="shared" si="14"/>
        <v>29367</v>
      </c>
      <c r="G152" s="14">
        <f t="shared" si="14"/>
        <v>20000</v>
      </c>
      <c r="H152" s="14">
        <f t="shared" si="14"/>
        <v>16830</v>
      </c>
    </row>
  </sheetData>
  <sheetProtection algorithmName="SHA-512" hashValue="jUuaG0ht64WYL9pNjz4vuK2I6Y0ilS4HdEbs/7HfFTx2X3Y+gWwTup0GU6RZgRK7jhIUfFTJtGWHxUBlcxWo9Q==" saltValue="dPv+ZCxfZbNfz4VF6jR1dg==" spinCount="100000" sheet="1" objects="1" scenarios="1"/>
  <mergeCells count="1">
    <mergeCell ref="A1:D1"/>
  </mergeCells>
  <pageMargins left="0.7" right="0.7" top="0.75" bottom="0.75" header="0.3" footer="0.3"/>
  <pageSetup paperSize="9" scale="61" fitToHeight="0" orientation="portrait" r:id="rId1"/>
  <headerFooter>
    <oddFooter>&amp;C_x000D_&amp;1#&amp;"Calibri"&amp;10&amp;KFF0000 Public</oddFooter>
  </headerFooter>
  <rowBreaks count="2" manualBreakCount="2">
    <brk id="48" max="16383" man="1"/>
    <brk id="11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216"/>
  <sheetViews>
    <sheetView zoomScaleNormal="100" zoomScaleSheetLayoutView="100" workbookViewId="0">
      <selection activeCell="N16" sqref="N16"/>
    </sheetView>
  </sheetViews>
  <sheetFormatPr defaultRowHeight="14.5" x14ac:dyDescent="0.35"/>
  <cols>
    <col min="1" max="1" width="47" customWidth="1"/>
    <col min="2" max="2" width="16.1796875" customWidth="1"/>
    <col min="3" max="5" width="8.08984375" bestFit="1" customWidth="1"/>
    <col min="6" max="6" width="10.54296875" bestFit="1" customWidth="1"/>
    <col min="7" max="8" width="10.81640625" bestFit="1" customWidth="1"/>
  </cols>
  <sheetData>
    <row r="1" spans="1:8" ht="15.5" x14ac:dyDescent="0.35">
      <c r="A1" s="154" t="s">
        <v>2</v>
      </c>
      <c r="B1" s="154"/>
      <c r="C1" s="154"/>
      <c r="D1" s="154"/>
    </row>
    <row r="2" spans="1:8" x14ac:dyDescent="0.35">
      <c r="C2" s="1">
        <v>2018</v>
      </c>
      <c r="D2" s="1">
        <v>2019</v>
      </c>
      <c r="E2" s="1">
        <v>2020</v>
      </c>
      <c r="F2" s="57">
        <v>2021</v>
      </c>
      <c r="G2" s="57">
        <v>2022</v>
      </c>
      <c r="H2" s="57">
        <v>2023</v>
      </c>
    </row>
    <row r="3" spans="1:8" x14ac:dyDescent="0.35">
      <c r="A3" s="7" t="s">
        <v>64</v>
      </c>
      <c r="B3" s="8"/>
      <c r="C3" s="8"/>
      <c r="D3" s="8"/>
      <c r="E3" s="8"/>
      <c r="F3" s="4"/>
      <c r="G3" s="4"/>
      <c r="H3" s="4"/>
    </row>
    <row r="4" spans="1:8" x14ac:dyDescent="0.35">
      <c r="A4" s="6" t="s">
        <v>63</v>
      </c>
      <c r="B4" s="6" t="s">
        <v>11</v>
      </c>
      <c r="C4" s="15">
        <f t="shared" ref="C4:H4" si="0">C10+C18+C21+C22+C23+C24+C25+C11+C19</f>
        <v>34245</v>
      </c>
      <c r="D4" s="15">
        <f t="shared" si="0"/>
        <v>38912</v>
      </c>
      <c r="E4" s="15">
        <f t="shared" si="0"/>
        <v>50248</v>
      </c>
      <c r="F4" s="15">
        <f t="shared" si="0"/>
        <v>46921</v>
      </c>
      <c r="G4" s="58">
        <f t="shared" si="0"/>
        <v>86304</v>
      </c>
      <c r="H4" s="58">
        <f t="shared" si="0"/>
        <v>106609</v>
      </c>
    </row>
    <row r="5" spans="1:8" x14ac:dyDescent="0.35">
      <c r="A5" s="3" t="s">
        <v>3</v>
      </c>
      <c r="B5" t="s">
        <v>14</v>
      </c>
      <c r="C5" s="18">
        <v>1899</v>
      </c>
      <c r="D5" s="18">
        <v>2428</v>
      </c>
      <c r="E5" s="2">
        <v>2956</v>
      </c>
      <c r="F5" s="2">
        <v>3366</v>
      </c>
      <c r="G5" s="2">
        <v>10462</v>
      </c>
      <c r="H5" s="2">
        <v>11214</v>
      </c>
    </row>
    <row r="6" spans="1:8" x14ac:dyDescent="0.35">
      <c r="A6" s="3"/>
      <c r="B6" t="s">
        <v>15</v>
      </c>
      <c r="C6" s="18">
        <v>2680</v>
      </c>
      <c r="D6" s="18">
        <v>2966</v>
      </c>
      <c r="E6" s="2">
        <v>3300</v>
      </c>
      <c r="F6" s="2">
        <v>3445</v>
      </c>
      <c r="G6" s="2">
        <v>7040</v>
      </c>
      <c r="H6" s="2">
        <v>8235</v>
      </c>
    </row>
    <row r="7" spans="1:8" x14ac:dyDescent="0.35">
      <c r="A7" s="3"/>
      <c r="B7" t="s">
        <v>16</v>
      </c>
      <c r="C7" s="18">
        <v>2256</v>
      </c>
      <c r="D7" s="18">
        <v>3434</v>
      </c>
      <c r="E7" s="2">
        <v>4769</v>
      </c>
      <c r="F7" s="2">
        <v>4884</v>
      </c>
      <c r="G7" s="2">
        <v>5301</v>
      </c>
      <c r="H7" s="2">
        <v>6194</v>
      </c>
    </row>
    <row r="8" spans="1:8" x14ac:dyDescent="0.35">
      <c r="A8" s="3"/>
      <c r="B8" t="s">
        <v>17</v>
      </c>
      <c r="C8" s="18">
        <v>5834</v>
      </c>
      <c r="D8" s="18">
        <v>5765</v>
      </c>
      <c r="E8" s="2">
        <v>7513</v>
      </c>
      <c r="F8" s="2">
        <v>6913</v>
      </c>
      <c r="G8" s="2">
        <v>6804</v>
      </c>
      <c r="H8" s="2">
        <v>7348</v>
      </c>
    </row>
    <row r="9" spans="1:8" x14ac:dyDescent="0.35">
      <c r="A9" s="3"/>
      <c r="B9" t="s">
        <v>18</v>
      </c>
      <c r="C9" s="18">
        <v>2520</v>
      </c>
      <c r="D9" s="18">
        <v>2807</v>
      </c>
      <c r="E9" s="2">
        <v>4102</v>
      </c>
      <c r="F9" s="2">
        <v>3134</v>
      </c>
      <c r="G9" s="2">
        <v>3214</v>
      </c>
      <c r="H9" s="2">
        <v>3472</v>
      </c>
    </row>
    <row r="10" spans="1:8" ht="15" thickBot="1" x14ac:dyDescent="0.4">
      <c r="A10" s="3"/>
      <c r="B10" s="16" t="s">
        <v>110</v>
      </c>
      <c r="C10" s="14">
        <f t="shared" ref="C10:H10" si="1">SUM(C5:C9)</f>
        <v>15189</v>
      </c>
      <c r="D10" s="14">
        <f t="shared" si="1"/>
        <v>17400</v>
      </c>
      <c r="E10" s="14">
        <f t="shared" si="1"/>
        <v>22640</v>
      </c>
      <c r="F10" s="14">
        <f t="shared" si="1"/>
        <v>21742</v>
      </c>
      <c r="G10" s="14">
        <f t="shared" si="1"/>
        <v>32821</v>
      </c>
      <c r="H10" s="14">
        <f t="shared" si="1"/>
        <v>36463</v>
      </c>
    </row>
    <row r="11" spans="1:8" x14ac:dyDescent="0.35">
      <c r="A11" s="60" t="s">
        <v>350</v>
      </c>
      <c r="C11" s="61">
        <v>1036</v>
      </c>
      <c r="D11" s="61">
        <v>1079</v>
      </c>
      <c r="E11" s="61">
        <v>1440</v>
      </c>
      <c r="F11" s="61">
        <v>916</v>
      </c>
      <c r="G11" s="61">
        <v>856</v>
      </c>
      <c r="H11" s="61">
        <v>832</v>
      </c>
    </row>
    <row r="12" spans="1:8" x14ac:dyDescent="0.35">
      <c r="A12" s="60"/>
      <c r="C12" s="61"/>
      <c r="D12" s="61"/>
      <c r="E12" s="61"/>
      <c r="F12" s="61"/>
      <c r="G12" s="2"/>
      <c r="H12" s="2"/>
    </row>
    <row r="13" spans="1:8" x14ac:dyDescent="0.35">
      <c r="A13" s="3" t="s">
        <v>9</v>
      </c>
      <c r="B13" t="s">
        <v>14</v>
      </c>
      <c r="C13" s="18">
        <v>1517</v>
      </c>
      <c r="D13" s="18">
        <v>1982</v>
      </c>
      <c r="E13" s="2">
        <v>2474</v>
      </c>
      <c r="F13" s="2">
        <v>2737</v>
      </c>
      <c r="G13" s="2">
        <v>9058</v>
      </c>
      <c r="H13" s="2">
        <v>9800</v>
      </c>
    </row>
    <row r="14" spans="1:8" x14ac:dyDescent="0.35">
      <c r="A14" s="3"/>
      <c r="B14" t="s">
        <v>15</v>
      </c>
      <c r="C14" s="18">
        <v>2608</v>
      </c>
      <c r="D14" s="18">
        <v>2793</v>
      </c>
      <c r="E14" s="2">
        <v>3320</v>
      </c>
      <c r="F14" s="2">
        <v>3131</v>
      </c>
      <c r="G14" s="2">
        <v>6375</v>
      </c>
      <c r="H14" s="2">
        <v>7291</v>
      </c>
    </row>
    <row r="15" spans="1:8" x14ac:dyDescent="0.35">
      <c r="A15" s="3"/>
      <c r="B15" t="s">
        <v>16</v>
      </c>
      <c r="C15" s="18">
        <v>1526</v>
      </c>
      <c r="D15" s="18">
        <v>1784</v>
      </c>
      <c r="E15" s="2">
        <v>2488</v>
      </c>
      <c r="F15" s="2">
        <v>2727</v>
      </c>
      <c r="G15" s="2">
        <v>3284</v>
      </c>
      <c r="H15" s="2">
        <v>4100</v>
      </c>
    </row>
    <row r="16" spans="1:8" x14ac:dyDescent="0.35">
      <c r="A16" s="3"/>
      <c r="B16" t="s">
        <v>17</v>
      </c>
      <c r="C16" s="18">
        <v>2315</v>
      </c>
      <c r="D16" s="18">
        <v>2617</v>
      </c>
      <c r="E16" s="2">
        <v>3583</v>
      </c>
      <c r="F16" s="2">
        <v>3216</v>
      </c>
      <c r="G16" s="2">
        <v>3206</v>
      </c>
      <c r="H16" s="2">
        <v>3588</v>
      </c>
    </row>
    <row r="17" spans="1:8" x14ac:dyDescent="0.35">
      <c r="A17" s="3"/>
      <c r="B17" t="s">
        <v>18</v>
      </c>
      <c r="C17" s="18">
        <v>1318</v>
      </c>
      <c r="D17" s="18">
        <v>1481</v>
      </c>
      <c r="E17" s="2">
        <v>2278</v>
      </c>
      <c r="F17" s="2">
        <v>1721</v>
      </c>
      <c r="G17" s="2">
        <v>1660</v>
      </c>
      <c r="H17" s="2">
        <v>1852</v>
      </c>
    </row>
    <row r="18" spans="1:8" ht="15" thickBot="1" x14ac:dyDescent="0.4">
      <c r="A18" s="3"/>
      <c r="B18" s="16" t="s">
        <v>110</v>
      </c>
      <c r="C18" s="14">
        <f t="shared" ref="C18:H18" si="2">SUM(C13:C17)</f>
        <v>9284</v>
      </c>
      <c r="D18" s="14">
        <f t="shared" si="2"/>
        <v>10657</v>
      </c>
      <c r="E18" s="14">
        <f t="shared" si="2"/>
        <v>14143</v>
      </c>
      <c r="F18" s="14">
        <f t="shared" si="2"/>
        <v>13532</v>
      </c>
      <c r="G18" s="14">
        <f t="shared" si="2"/>
        <v>23583</v>
      </c>
      <c r="H18" s="14">
        <f t="shared" si="2"/>
        <v>26631</v>
      </c>
    </row>
    <row r="19" spans="1:8" x14ac:dyDescent="0.35">
      <c r="A19" s="60" t="s">
        <v>350</v>
      </c>
      <c r="C19" s="61">
        <v>653</v>
      </c>
      <c r="D19" s="61">
        <v>675</v>
      </c>
      <c r="E19" s="61">
        <v>875</v>
      </c>
      <c r="F19" s="61">
        <v>536</v>
      </c>
      <c r="G19" s="61">
        <v>498</v>
      </c>
      <c r="H19" s="61">
        <v>477</v>
      </c>
    </row>
    <row r="20" spans="1:8" x14ac:dyDescent="0.35">
      <c r="A20" s="60"/>
      <c r="C20" s="61"/>
      <c r="D20" s="61"/>
      <c r="E20" s="61"/>
      <c r="F20" s="61"/>
    </row>
    <row r="21" spans="1:8" ht="15" thickBot="1" x14ac:dyDescent="0.4">
      <c r="A21" t="s">
        <v>65</v>
      </c>
      <c r="B21" s="16" t="s">
        <v>11</v>
      </c>
      <c r="C21" s="14">
        <v>1176</v>
      </c>
      <c r="D21" s="14">
        <v>1372</v>
      </c>
      <c r="E21" s="14">
        <v>1534</v>
      </c>
      <c r="F21" s="14">
        <v>1609</v>
      </c>
      <c r="G21" s="14">
        <v>2967</v>
      </c>
      <c r="H21" s="14">
        <v>2990</v>
      </c>
    </row>
    <row r="22" spans="1:8" ht="15" thickBot="1" x14ac:dyDescent="0.4">
      <c r="A22" t="s">
        <v>32</v>
      </c>
      <c r="B22" s="16" t="s">
        <v>11</v>
      </c>
      <c r="C22" s="14">
        <v>116</v>
      </c>
      <c r="D22" s="14">
        <v>138</v>
      </c>
      <c r="E22" s="14">
        <v>323</v>
      </c>
      <c r="F22" s="14">
        <v>288</v>
      </c>
      <c r="G22" s="14">
        <v>254</v>
      </c>
      <c r="H22" s="14">
        <v>1490</v>
      </c>
    </row>
    <row r="23" spans="1:8" ht="15" thickBot="1" x14ac:dyDescent="0.4">
      <c r="A23" t="s">
        <v>66</v>
      </c>
      <c r="B23" s="16" t="s">
        <v>11</v>
      </c>
      <c r="C23" s="14">
        <v>461</v>
      </c>
      <c r="D23" s="14">
        <v>536</v>
      </c>
      <c r="E23" s="14">
        <v>608</v>
      </c>
      <c r="F23" s="14">
        <v>1427</v>
      </c>
      <c r="G23" s="14">
        <v>3107</v>
      </c>
      <c r="H23" s="14">
        <v>1800</v>
      </c>
    </row>
    <row r="24" spans="1:8" ht="15" thickBot="1" x14ac:dyDescent="0.4">
      <c r="A24" t="s">
        <v>10</v>
      </c>
      <c r="B24" s="16" t="s">
        <v>11</v>
      </c>
      <c r="C24" s="14">
        <v>2123</v>
      </c>
      <c r="D24" s="14">
        <v>2852</v>
      </c>
      <c r="E24" s="14">
        <v>4086</v>
      </c>
      <c r="F24" s="14">
        <v>3578</v>
      </c>
      <c r="G24" s="14">
        <v>3208</v>
      </c>
      <c r="H24" s="14">
        <v>18192</v>
      </c>
    </row>
    <row r="25" spans="1:8" ht="15" thickBot="1" x14ac:dyDescent="0.4">
      <c r="A25" t="s">
        <v>67</v>
      </c>
      <c r="B25" s="16" t="s">
        <v>11</v>
      </c>
      <c r="C25" s="14">
        <v>4207</v>
      </c>
      <c r="D25" s="14">
        <v>4203</v>
      </c>
      <c r="E25" s="14">
        <v>4599</v>
      </c>
      <c r="F25" s="14">
        <v>3293</v>
      </c>
      <c r="G25" s="14">
        <v>19010</v>
      </c>
      <c r="H25" s="14">
        <v>17734</v>
      </c>
    </row>
    <row r="26" spans="1:8" x14ac:dyDescent="0.35">
      <c r="C26" s="18"/>
      <c r="D26" s="18"/>
    </row>
    <row r="27" spans="1:8" x14ac:dyDescent="0.35">
      <c r="A27" s="6" t="s">
        <v>68</v>
      </c>
      <c r="B27" s="6" t="s">
        <v>11</v>
      </c>
      <c r="C27" s="15">
        <f t="shared" ref="C27:H27" si="3">C33+C41+C44+C45+C46+C47+C34+C42</f>
        <v>304</v>
      </c>
      <c r="D27" s="15">
        <f t="shared" si="3"/>
        <v>418</v>
      </c>
      <c r="E27" s="15">
        <f t="shared" si="3"/>
        <v>492</v>
      </c>
      <c r="F27" s="15">
        <f t="shared" si="3"/>
        <v>487</v>
      </c>
      <c r="G27" s="15">
        <f t="shared" si="3"/>
        <v>510</v>
      </c>
      <c r="H27" s="15">
        <f t="shared" si="3"/>
        <v>581</v>
      </c>
    </row>
    <row r="28" spans="1:8" x14ac:dyDescent="0.35">
      <c r="A28" s="3" t="s">
        <v>3</v>
      </c>
      <c r="B28" t="s">
        <v>14</v>
      </c>
      <c r="C28" s="18">
        <v>9</v>
      </c>
      <c r="D28" s="18">
        <v>23</v>
      </c>
      <c r="E28" s="2">
        <v>24</v>
      </c>
      <c r="F28">
        <v>23</v>
      </c>
      <c r="G28">
        <v>23</v>
      </c>
      <c r="H28">
        <v>28</v>
      </c>
    </row>
    <row r="29" spans="1:8" x14ac:dyDescent="0.35">
      <c r="A29" s="3"/>
      <c r="B29" t="s">
        <v>15</v>
      </c>
      <c r="C29" s="18">
        <v>7</v>
      </c>
      <c r="D29" s="18">
        <v>13</v>
      </c>
      <c r="E29" s="2">
        <v>16</v>
      </c>
      <c r="F29">
        <v>21</v>
      </c>
      <c r="G29">
        <v>21</v>
      </c>
      <c r="H29">
        <v>26</v>
      </c>
    </row>
    <row r="30" spans="1:8" x14ac:dyDescent="0.35">
      <c r="A30" s="3"/>
      <c r="B30" t="s">
        <v>16</v>
      </c>
      <c r="C30" s="18">
        <v>14</v>
      </c>
      <c r="D30" s="18">
        <v>21</v>
      </c>
      <c r="E30" s="2">
        <v>28</v>
      </c>
      <c r="F30">
        <v>23</v>
      </c>
      <c r="G30">
        <v>29</v>
      </c>
      <c r="H30">
        <v>43</v>
      </c>
    </row>
    <row r="31" spans="1:8" x14ac:dyDescent="0.35">
      <c r="A31" s="3"/>
      <c r="B31" t="s">
        <v>17</v>
      </c>
      <c r="C31" s="18">
        <v>48</v>
      </c>
      <c r="D31" s="18">
        <v>79</v>
      </c>
      <c r="E31" s="2">
        <v>85</v>
      </c>
      <c r="F31">
        <v>87</v>
      </c>
      <c r="G31">
        <v>90</v>
      </c>
      <c r="H31">
        <v>104</v>
      </c>
    </row>
    <row r="32" spans="1:8" x14ac:dyDescent="0.35">
      <c r="A32" s="3"/>
      <c r="B32" t="s">
        <v>18</v>
      </c>
      <c r="C32" s="18">
        <v>23</v>
      </c>
      <c r="D32" s="18">
        <v>30</v>
      </c>
      <c r="E32" s="2">
        <v>42</v>
      </c>
      <c r="F32">
        <v>37</v>
      </c>
      <c r="G32">
        <v>43</v>
      </c>
      <c r="H32">
        <v>49</v>
      </c>
    </row>
    <row r="33" spans="1:8" ht="15" thickBot="1" x14ac:dyDescent="0.4">
      <c r="A33" s="3"/>
      <c r="B33" s="16" t="s">
        <v>110</v>
      </c>
      <c r="C33" s="14">
        <f t="shared" ref="C33:H33" si="4">SUM(C28:C32)</f>
        <v>101</v>
      </c>
      <c r="D33" s="14">
        <f t="shared" si="4"/>
        <v>166</v>
      </c>
      <c r="E33" s="14">
        <f t="shared" si="4"/>
        <v>195</v>
      </c>
      <c r="F33" s="16">
        <f t="shared" si="4"/>
        <v>191</v>
      </c>
      <c r="G33" s="16">
        <f t="shared" si="4"/>
        <v>206</v>
      </c>
      <c r="H33" s="16">
        <f t="shared" si="4"/>
        <v>250</v>
      </c>
    </row>
    <row r="34" spans="1:8" x14ac:dyDescent="0.35">
      <c r="A34" s="60" t="s">
        <v>350</v>
      </c>
      <c r="C34" s="61">
        <v>18</v>
      </c>
      <c r="D34" s="61">
        <v>19</v>
      </c>
      <c r="E34" s="61">
        <v>23</v>
      </c>
      <c r="F34" s="61">
        <v>22</v>
      </c>
      <c r="G34" s="61">
        <v>22</v>
      </c>
      <c r="H34" s="61">
        <v>22</v>
      </c>
    </row>
    <row r="35" spans="1:8" x14ac:dyDescent="0.35">
      <c r="A35" s="60"/>
      <c r="C35" s="18"/>
      <c r="D35" s="18"/>
    </row>
    <row r="36" spans="1:8" x14ac:dyDescent="0.35">
      <c r="A36" s="3" t="s">
        <v>9</v>
      </c>
      <c r="B36" t="s">
        <v>14</v>
      </c>
      <c r="C36" s="18">
        <v>8</v>
      </c>
      <c r="D36" s="18">
        <v>11</v>
      </c>
      <c r="E36" s="2">
        <v>10</v>
      </c>
      <c r="F36">
        <v>10</v>
      </c>
      <c r="G36">
        <v>9</v>
      </c>
      <c r="H36">
        <v>9</v>
      </c>
    </row>
    <row r="37" spans="1:8" x14ac:dyDescent="0.35">
      <c r="A37" s="3"/>
      <c r="B37" t="s">
        <v>15</v>
      </c>
      <c r="C37" s="18">
        <v>7</v>
      </c>
      <c r="D37" s="18">
        <v>10</v>
      </c>
      <c r="E37" s="2">
        <v>12</v>
      </c>
      <c r="F37">
        <v>11</v>
      </c>
      <c r="G37">
        <v>12</v>
      </c>
      <c r="H37">
        <v>12</v>
      </c>
    </row>
    <row r="38" spans="1:8" x14ac:dyDescent="0.35">
      <c r="A38" s="3"/>
      <c r="B38" t="s">
        <v>16</v>
      </c>
      <c r="C38" s="18">
        <v>7</v>
      </c>
      <c r="D38" s="18">
        <v>14</v>
      </c>
      <c r="E38" s="2">
        <v>15</v>
      </c>
      <c r="F38">
        <v>15</v>
      </c>
      <c r="G38">
        <v>18</v>
      </c>
      <c r="H38">
        <v>24</v>
      </c>
    </row>
    <row r="39" spans="1:8" x14ac:dyDescent="0.35">
      <c r="A39" s="3"/>
      <c r="B39" t="s">
        <v>17</v>
      </c>
      <c r="C39" s="18">
        <v>41</v>
      </c>
      <c r="D39" s="18">
        <v>56</v>
      </c>
      <c r="E39" s="2">
        <v>63</v>
      </c>
      <c r="F39">
        <v>58</v>
      </c>
      <c r="G39">
        <v>63</v>
      </c>
      <c r="H39">
        <v>78</v>
      </c>
    </row>
    <row r="40" spans="1:8" x14ac:dyDescent="0.35">
      <c r="A40" s="3"/>
      <c r="B40" t="s">
        <v>18</v>
      </c>
      <c r="C40" s="18">
        <v>25</v>
      </c>
      <c r="D40" s="18">
        <v>36</v>
      </c>
      <c r="E40" s="2">
        <v>42</v>
      </c>
      <c r="F40">
        <v>37</v>
      </c>
      <c r="G40">
        <v>36</v>
      </c>
      <c r="H40">
        <v>38</v>
      </c>
    </row>
    <row r="41" spans="1:8" ht="15" thickBot="1" x14ac:dyDescent="0.4">
      <c r="A41" s="3"/>
      <c r="B41" s="16" t="s">
        <v>110</v>
      </c>
      <c r="C41" s="14">
        <f t="shared" ref="C41:H41" si="5">SUM(C36:C40)</f>
        <v>88</v>
      </c>
      <c r="D41" s="14">
        <f t="shared" si="5"/>
        <v>127</v>
      </c>
      <c r="E41" s="14">
        <f t="shared" si="5"/>
        <v>142</v>
      </c>
      <c r="F41" s="16">
        <f t="shared" si="5"/>
        <v>131</v>
      </c>
      <c r="G41" s="16">
        <f t="shared" si="5"/>
        <v>138</v>
      </c>
      <c r="H41" s="16">
        <f t="shared" si="5"/>
        <v>161</v>
      </c>
    </row>
    <row r="42" spans="1:8" x14ac:dyDescent="0.35">
      <c r="A42" s="60" t="s">
        <v>350</v>
      </c>
      <c r="C42" s="61">
        <v>14</v>
      </c>
      <c r="D42" s="61">
        <v>19</v>
      </c>
      <c r="E42" s="61">
        <v>24</v>
      </c>
      <c r="F42" s="61">
        <v>18</v>
      </c>
      <c r="G42" s="60">
        <v>18</v>
      </c>
      <c r="H42" s="142">
        <v>17</v>
      </c>
    </row>
    <row r="43" spans="1:8" x14ac:dyDescent="0.35">
      <c r="A43" s="60"/>
      <c r="C43" s="18"/>
      <c r="D43" s="18"/>
      <c r="E43" s="18"/>
    </row>
    <row r="44" spans="1:8" ht="15" thickBot="1" x14ac:dyDescent="0.4">
      <c r="A44" t="s">
        <v>65</v>
      </c>
      <c r="B44" s="16" t="s">
        <v>11</v>
      </c>
      <c r="C44" s="90">
        <v>0</v>
      </c>
      <c r="D44" s="90">
        <v>0</v>
      </c>
      <c r="E44" s="90">
        <v>0</v>
      </c>
      <c r="F44" s="90">
        <v>1</v>
      </c>
      <c r="G44" s="90">
        <v>0</v>
      </c>
      <c r="H44" s="90">
        <v>0</v>
      </c>
    </row>
    <row r="45" spans="1:8" ht="15" thickBot="1" x14ac:dyDescent="0.4">
      <c r="A45" t="s">
        <v>32</v>
      </c>
      <c r="B45" s="16" t="s">
        <v>11</v>
      </c>
      <c r="C45" s="90">
        <v>2</v>
      </c>
      <c r="D45" s="90">
        <v>6</v>
      </c>
      <c r="E45" s="90">
        <v>7</v>
      </c>
      <c r="F45" s="90">
        <v>8</v>
      </c>
      <c r="G45" s="90">
        <v>8</v>
      </c>
      <c r="H45" s="90">
        <v>7</v>
      </c>
    </row>
    <row r="46" spans="1:8" ht="15" thickBot="1" x14ac:dyDescent="0.4">
      <c r="A46" t="s">
        <v>10</v>
      </c>
      <c r="B46" s="16" t="s">
        <v>11</v>
      </c>
      <c r="C46" s="90">
        <v>53</v>
      </c>
      <c r="D46" s="90">
        <v>63</v>
      </c>
      <c r="E46" s="90">
        <v>73</v>
      </c>
      <c r="F46" s="90">
        <v>93</v>
      </c>
      <c r="G46" s="90">
        <v>94</v>
      </c>
      <c r="H46" s="90">
        <v>99</v>
      </c>
    </row>
    <row r="47" spans="1:8" ht="15" thickBot="1" x14ac:dyDescent="0.4">
      <c r="A47" t="s">
        <v>67</v>
      </c>
      <c r="B47" s="16" t="s">
        <v>11</v>
      </c>
      <c r="C47" s="90">
        <v>28</v>
      </c>
      <c r="D47" s="90">
        <v>18</v>
      </c>
      <c r="E47" s="90">
        <v>28</v>
      </c>
      <c r="F47" s="90">
        <v>23</v>
      </c>
      <c r="G47" s="90">
        <v>24</v>
      </c>
      <c r="H47" s="90">
        <v>25</v>
      </c>
    </row>
    <row r="48" spans="1:8" x14ac:dyDescent="0.35">
      <c r="C48" s="18"/>
      <c r="D48" s="18"/>
    </row>
    <row r="49" spans="1:8" x14ac:dyDescent="0.35">
      <c r="A49" s="6" t="s">
        <v>79</v>
      </c>
      <c r="B49" s="6" t="s">
        <v>11</v>
      </c>
      <c r="C49" s="15">
        <f>C65+C83+C101+C118+C136+C154</f>
        <v>31361</v>
      </c>
      <c r="D49" s="15">
        <f>D65+D83+D84+D101+D118+D136+D137+D154+D155</f>
        <v>35698</v>
      </c>
      <c r="E49" s="15">
        <f>E65+E66+E83+E84+E101+E118+E119+E136+E137+E154+E155</f>
        <v>46162</v>
      </c>
      <c r="F49" s="15">
        <f>F65+F83+F101+F118+F136+F154+F66+F84</f>
        <v>43343</v>
      </c>
      <c r="G49" s="15">
        <f>G65+G83+G101+G118+G136+G154+G66+G84</f>
        <v>84450</v>
      </c>
      <c r="H49" s="15">
        <f>H65+H83+H101+H118+H136+H154+H66+H84</f>
        <v>89691</v>
      </c>
    </row>
    <row r="50" spans="1:8" x14ac:dyDescent="0.35">
      <c r="A50" t="s">
        <v>3</v>
      </c>
      <c r="B50" t="s">
        <v>34</v>
      </c>
      <c r="C50" s="18">
        <v>2694</v>
      </c>
      <c r="D50" s="18">
        <v>3087</v>
      </c>
      <c r="E50" s="2">
        <v>4545</v>
      </c>
      <c r="F50" s="2">
        <v>4695</v>
      </c>
      <c r="G50" s="2">
        <v>8055</v>
      </c>
      <c r="H50" s="2">
        <v>8384</v>
      </c>
    </row>
    <row r="51" spans="1:8" x14ac:dyDescent="0.35">
      <c r="B51" t="s">
        <v>35</v>
      </c>
      <c r="C51" s="18">
        <v>130</v>
      </c>
      <c r="D51" s="18">
        <v>146</v>
      </c>
      <c r="E51" s="2">
        <v>199</v>
      </c>
      <c r="F51" s="2">
        <v>141</v>
      </c>
      <c r="G51" s="2">
        <v>925</v>
      </c>
      <c r="H51" s="2">
        <v>1238</v>
      </c>
    </row>
    <row r="52" spans="1:8" x14ac:dyDescent="0.35">
      <c r="B52" t="s">
        <v>36</v>
      </c>
      <c r="C52" s="18">
        <v>761</v>
      </c>
      <c r="D52" s="18">
        <v>836</v>
      </c>
      <c r="E52" s="2">
        <v>1058</v>
      </c>
      <c r="F52" s="2">
        <v>1038</v>
      </c>
      <c r="G52" s="2">
        <v>2333</v>
      </c>
      <c r="H52" s="2">
        <v>2582</v>
      </c>
    </row>
    <row r="53" spans="1:8" x14ac:dyDescent="0.35">
      <c r="B53" t="s">
        <v>37</v>
      </c>
      <c r="C53" s="18">
        <v>396</v>
      </c>
      <c r="D53" s="18">
        <v>467</v>
      </c>
      <c r="E53" s="2">
        <v>543</v>
      </c>
      <c r="F53" s="2">
        <v>541</v>
      </c>
      <c r="G53" s="2">
        <v>754</v>
      </c>
      <c r="H53" s="2">
        <v>853</v>
      </c>
    </row>
    <row r="54" spans="1:8" x14ac:dyDescent="0.35">
      <c r="B54" t="s">
        <v>38</v>
      </c>
      <c r="C54" s="18">
        <v>272</v>
      </c>
      <c r="D54" s="18">
        <v>384</v>
      </c>
      <c r="E54" s="2">
        <v>455</v>
      </c>
      <c r="F54" s="2">
        <v>425</v>
      </c>
      <c r="G54" s="2">
        <v>513</v>
      </c>
      <c r="H54" s="2">
        <v>604</v>
      </c>
    </row>
    <row r="55" spans="1:8" x14ac:dyDescent="0.35">
      <c r="B55" t="s">
        <v>39</v>
      </c>
      <c r="C55" s="18">
        <v>435</v>
      </c>
      <c r="D55" s="18">
        <v>532</v>
      </c>
      <c r="E55" s="2">
        <v>703</v>
      </c>
      <c r="F55" s="2">
        <v>656</v>
      </c>
      <c r="G55" s="2">
        <v>712</v>
      </c>
      <c r="H55" s="2">
        <v>914</v>
      </c>
    </row>
    <row r="56" spans="1:8" x14ac:dyDescent="0.35">
      <c r="B56" t="s">
        <v>40</v>
      </c>
      <c r="C56" s="18">
        <v>524</v>
      </c>
      <c r="D56" s="18">
        <v>560</v>
      </c>
      <c r="E56" s="2">
        <v>668</v>
      </c>
      <c r="F56" s="2">
        <v>739</v>
      </c>
      <c r="G56" s="2">
        <v>2041</v>
      </c>
      <c r="H56" s="2">
        <v>2550</v>
      </c>
    </row>
    <row r="57" spans="1:8" x14ac:dyDescent="0.35">
      <c r="B57" t="s">
        <v>41</v>
      </c>
      <c r="C57" s="18">
        <v>451</v>
      </c>
      <c r="D57" s="18">
        <v>520</v>
      </c>
      <c r="E57" s="2">
        <v>635</v>
      </c>
      <c r="F57" s="2">
        <v>649</v>
      </c>
      <c r="G57" s="2">
        <v>2281</v>
      </c>
      <c r="H57" s="2">
        <v>2414</v>
      </c>
    </row>
    <row r="58" spans="1:8" x14ac:dyDescent="0.35">
      <c r="B58" t="s">
        <v>42</v>
      </c>
      <c r="C58" s="18">
        <v>888</v>
      </c>
      <c r="D58" s="18">
        <v>970</v>
      </c>
      <c r="E58" s="2">
        <v>1144</v>
      </c>
      <c r="F58" s="2">
        <v>1142</v>
      </c>
      <c r="G58" s="2">
        <v>1814</v>
      </c>
      <c r="H58" s="2">
        <v>2000</v>
      </c>
    </row>
    <row r="59" spans="1:8" x14ac:dyDescent="0.35">
      <c r="B59" t="s">
        <v>43</v>
      </c>
      <c r="C59" s="18">
        <v>356</v>
      </c>
      <c r="D59" s="18">
        <v>410</v>
      </c>
      <c r="E59" s="2">
        <v>520</v>
      </c>
      <c r="F59" s="2">
        <v>518</v>
      </c>
      <c r="G59" s="2">
        <v>698</v>
      </c>
      <c r="H59" s="2">
        <v>749</v>
      </c>
    </row>
    <row r="60" spans="1:8" x14ac:dyDescent="0.35">
      <c r="B60" t="s">
        <v>44</v>
      </c>
      <c r="C60" s="18">
        <v>524</v>
      </c>
      <c r="D60" s="18">
        <v>566</v>
      </c>
      <c r="E60" s="2">
        <v>659</v>
      </c>
      <c r="F60" s="2">
        <v>627</v>
      </c>
      <c r="G60" s="2">
        <v>1047</v>
      </c>
      <c r="H60" s="2">
        <v>1133</v>
      </c>
    </row>
    <row r="61" spans="1:8" x14ac:dyDescent="0.35">
      <c r="B61" t="s">
        <v>45</v>
      </c>
      <c r="C61" s="18">
        <v>7002</v>
      </c>
      <c r="D61" s="18">
        <v>8015</v>
      </c>
      <c r="E61" s="2">
        <v>10569</v>
      </c>
      <c r="F61" s="2">
        <v>9718</v>
      </c>
      <c r="G61" s="2">
        <v>10020</v>
      </c>
      <c r="H61" s="2">
        <v>11254</v>
      </c>
    </row>
    <row r="62" spans="1:8" x14ac:dyDescent="0.35">
      <c r="B62" t="s">
        <v>46</v>
      </c>
      <c r="C62" s="18">
        <v>358</v>
      </c>
      <c r="D62" s="18">
        <v>394</v>
      </c>
      <c r="E62" s="2">
        <v>508</v>
      </c>
      <c r="F62" s="2">
        <v>493</v>
      </c>
      <c r="G62" s="2">
        <v>696</v>
      </c>
      <c r="H62" s="2">
        <v>751</v>
      </c>
    </row>
    <row r="63" spans="1:8" x14ac:dyDescent="0.35">
      <c r="B63" t="s">
        <v>47</v>
      </c>
      <c r="C63" s="18">
        <v>1085</v>
      </c>
      <c r="D63" s="18">
        <v>1211</v>
      </c>
      <c r="E63" s="2">
        <v>1375</v>
      </c>
      <c r="F63" s="2">
        <v>1221</v>
      </c>
      <c r="G63" s="2">
        <v>1756</v>
      </c>
      <c r="H63" s="2">
        <v>1833</v>
      </c>
    </row>
    <row r="64" spans="1:8" x14ac:dyDescent="0.35">
      <c r="B64" t="s">
        <v>0</v>
      </c>
      <c r="C64" s="18">
        <v>15</v>
      </c>
      <c r="D64" s="18">
        <v>19</v>
      </c>
      <c r="E64" s="2">
        <v>28</v>
      </c>
      <c r="F64" s="2">
        <v>28</v>
      </c>
      <c r="G64" s="2">
        <v>32</v>
      </c>
      <c r="H64" s="2">
        <v>36</v>
      </c>
    </row>
    <row r="65" spans="1:8" ht="15" thickBot="1" x14ac:dyDescent="0.4">
      <c r="B65" s="16" t="s">
        <v>110</v>
      </c>
      <c r="C65" s="14">
        <f t="shared" ref="C65:H65" si="6">SUM(C50:C64)</f>
        <v>15891</v>
      </c>
      <c r="D65" s="14">
        <f t="shared" si="6"/>
        <v>18117</v>
      </c>
      <c r="E65" s="14">
        <f t="shared" si="6"/>
        <v>23609</v>
      </c>
      <c r="F65" s="14">
        <f t="shared" si="6"/>
        <v>22631</v>
      </c>
      <c r="G65" s="14">
        <f t="shared" si="6"/>
        <v>33677</v>
      </c>
      <c r="H65" s="14">
        <f t="shared" si="6"/>
        <v>37295</v>
      </c>
    </row>
    <row r="66" spans="1:8" x14ac:dyDescent="0.35">
      <c r="A66" s="60" t="s">
        <v>367</v>
      </c>
      <c r="C66" s="18"/>
      <c r="D66" s="60">
        <v>362</v>
      </c>
      <c r="E66" s="60">
        <v>471</v>
      </c>
      <c r="F66" s="60">
        <v>27</v>
      </c>
      <c r="G66" s="60">
        <v>856</v>
      </c>
      <c r="H66" s="60">
        <v>832</v>
      </c>
    </row>
    <row r="67" spans="1:8" x14ac:dyDescent="0.35">
      <c r="A67" s="60"/>
      <c r="C67" s="18"/>
      <c r="D67" s="18"/>
    </row>
    <row r="68" spans="1:8" x14ac:dyDescent="0.35">
      <c r="A68" t="s">
        <v>59</v>
      </c>
      <c r="B68" t="s">
        <v>34</v>
      </c>
      <c r="C68" s="18">
        <v>1740</v>
      </c>
      <c r="D68" s="18">
        <v>1992</v>
      </c>
      <c r="E68" s="2">
        <v>2643</v>
      </c>
      <c r="F68" s="2">
        <v>2775</v>
      </c>
      <c r="G68" s="2">
        <v>5703</v>
      </c>
      <c r="H68" s="2">
        <v>5986</v>
      </c>
    </row>
    <row r="69" spans="1:8" x14ac:dyDescent="0.35">
      <c r="B69" t="s">
        <v>35</v>
      </c>
      <c r="C69" s="18">
        <v>47</v>
      </c>
      <c r="D69" s="18">
        <v>58</v>
      </c>
      <c r="E69" s="2">
        <v>86</v>
      </c>
      <c r="F69" s="2">
        <v>71</v>
      </c>
      <c r="G69" s="2">
        <v>816</v>
      </c>
      <c r="H69" s="2">
        <v>941</v>
      </c>
    </row>
    <row r="70" spans="1:8" x14ac:dyDescent="0.35">
      <c r="B70" t="s">
        <v>36</v>
      </c>
      <c r="C70" s="18">
        <v>347</v>
      </c>
      <c r="D70" s="18">
        <v>394</v>
      </c>
      <c r="E70" s="2">
        <v>504</v>
      </c>
      <c r="F70" s="2">
        <v>459</v>
      </c>
      <c r="G70" s="2">
        <v>1626</v>
      </c>
      <c r="H70" s="2">
        <v>1877</v>
      </c>
    </row>
    <row r="71" spans="1:8" x14ac:dyDescent="0.35">
      <c r="B71" t="s">
        <v>37</v>
      </c>
      <c r="C71" s="18">
        <v>130</v>
      </c>
      <c r="D71" s="18">
        <v>152</v>
      </c>
      <c r="E71" s="2">
        <v>192</v>
      </c>
      <c r="F71" s="2">
        <v>191</v>
      </c>
      <c r="G71" s="2">
        <v>429</v>
      </c>
      <c r="H71" s="2">
        <v>451</v>
      </c>
    </row>
    <row r="72" spans="1:8" x14ac:dyDescent="0.35">
      <c r="B72" t="s">
        <v>38</v>
      </c>
      <c r="C72" s="18">
        <v>158</v>
      </c>
      <c r="D72" s="18">
        <v>195</v>
      </c>
      <c r="E72" s="2">
        <v>221</v>
      </c>
      <c r="F72" s="2">
        <v>198</v>
      </c>
      <c r="G72" s="2">
        <v>302</v>
      </c>
      <c r="H72" s="2">
        <v>324</v>
      </c>
    </row>
    <row r="73" spans="1:8" x14ac:dyDescent="0.35">
      <c r="B73" t="s">
        <v>39</v>
      </c>
      <c r="C73" s="18">
        <v>271</v>
      </c>
      <c r="D73" s="18">
        <v>309</v>
      </c>
      <c r="E73" s="2">
        <v>414</v>
      </c>
      <c r="F73" s="2">
        <v>423</v>
      </c>
      <c r="G73" s="2">
        <v>629</v>
      </c>
      <c r="H73" s="2">
        <v>709</v>
      </c>
    </row>
    <row r="74" spans="1:8" x14ac:dyDescent="0.35">
      <c r="B74" t="s">
        <v>40</v>
      </c>
      <c r="C74" s="18">
        <v>243</v>
      </c>
      <c r="D74" s="18">
        <v>264</v>
      </c>
      <c r="E74" s="2">
        <v>319</v>
      </c>
      <c r="F74" s="2">
        <v>401</v>
      </c>
      <c r="G74" s="2">
        <v>1804</v>
      </c>
      <c r="H74" s="2">
        <v>2163</v>
      </c>
    </row>
    <row r="75" spans="1:8" x14ac:dyDescent="0.35">
      <c r="B75" t="s">
        <v>41</v>
      </c>
      <c r="C75" s="18">
        <v>305</v>
      </c>
      <c r="D75" s="18">
        <v>365</v>
      </c>
      <c r="E75" s="2">
        <v>436</v>
      </c>
      <c r="F75" s="2">
        <v>469</v>
      </c>
      <c r="G75" s="2">
        <v>1916</v>
      </c>
      <c r="H75" s="2">
        <v>1944</v>
      </c>
    </row>
    <row r="76" spans="1:8" x14ac:dyDescent="0.35">
      <c r="B76" t="s">
        <v>42</v>
      </c>
      <c r="C76" s="18">
        <v>457</v>
      </c>
      <c r="D76" s="18">
        <v>521</v>
      </c>
      <c r="E76" s="2">
        <v>620</v>
      </c>
      <c r="F76" s="2">
        <v>614</v>
      </c>
      <c r="G76" s="2">
        <v>1246</v>
      </c>
      <c r="H76" s="2">
        <v>1367</v>
      </c>
    </row>
    <row r="77" spans="1:8" x14ac:dyDescent="0.35">
      <c r="B77" t="s">
        <v>43</v>
      </c>
      <c r="C77" s="18">
        <v>166</v>
      </c>
      <c r="D77" s="18">
        <v>195</v>
      </c>
      <c r="E77" s="2">
        <v>288</v>
      </c>
      <c r="F77" s="2">
        <v>292</v>
      </c>
      <c r="G77" s="2">
        <v>528</v>
      </c>
      <c r="H77" s="2">
        <v>557</v>
      </c>
    </row>
    <row r="78" spans="1:8" x14ac:dyDescent="0.35">
      <c r="B78" t="s">
        <v>44</v>
      </c>
      <c r="C78" s="18">
        <v>218</v>
      </c>
      <c r="D78" s="18">
        <v>251</v>
      </c>
      <c r="E78" s="2">
        <v>309</v>
      </c>
      <c r="F78" s="2">
        <v>344</v>
      </c>
      <c r="G78" s="2">
        <v>615</v>
      </c>
      <c r="H78" s="2">
        <v>742</v>
      </c>
    </row>
    <row r="79" spans="1:8" x14ac:dyDescent="0.35">
      <c r="B79" t="s">
        <v>45</v>
      </c>
      <c r="C79" s="18">
        <v>4790</v>
      </c>
      <c r="D79" s="18">
        <v>5460</v>
      </c>
      <c r="E79" s="2">
        <v>7501</v>
      </c>
      <c r="F79" s="2">
        <v>6741</v>
      </c>
      <c r="G79" s="2">
        <v>6642</v>
      </c>
      <c r="H79" s="2">
        <v>8070</v>
      </c>
    </row>
    <row r="80" spans="1:8" x14ac:dyDescent="0.35">
      <c r="B80" t="s">
        <v>46</v>
      </c>
      <c r="C80" s="18">
        <v>179</v>
      </c>
      <c r="D80" s="18">
        <v>193</v>
      </c>
      <c r="E80" s="2">
        <v>281</v>
      </c>
      <c r="F80" s="2">
        <v>317</v>
      </c>
      <c r="G80" s="2">
        <v>485</v>
      </c>
      <c r="H80" s="2">
        <v>539</v>
      </c>
    </row>
    <row r="81" spans="1:8" x14ac:dyDescent="0.35">
      <c r="B81" t="s">
        <v>47</v>
      </c>
      <c r="C81" s="18">
        <v>631</v>
      </c>
      <c r="D81" s="18">
        <v>703</v>
      </c>
      <c r="E81" s="2">
        <v>848</v>
      </c>
      <c r="F81" s="2">
        <v>736</v>
      </c>
      <c r="G81" s="2">
        <v>1322</v>
      </c>
      <c r="H81" s="2">
        <v>1417</v>
      </c>
    </row>
    <row r="82" spans="1:8" x14ac:dyDescent="0.35">
      <c r="B82" t="s">
        <v>0</v>
      </c>
      <c r="C82" s="18">
        <v>5</v>
      </c>
      <c r="D82" s="18">
        <v>8</v>
      </c>
      <c r="E82" s="2">
        <v>17</v>
      </c>
      <c r="F82" s="2">
        <v>19</v>
      </c>
      <c r="G82" s="2">
        <v>18</v>
      </c>
      <c r="H82" s="2">
        <v>21</v>
      </c>
    </row>
    <row r="83" spans="1:8" ht="15" thickBot="1" x14ac:dyDescent="0.4">
      <c r="B83" s="16" t="s">
        <v>110</v>
      </c>
      <c r="C83" s="14">
        <f t="shared" ref="C83:H83" si="7">SUM(C68:C82)</f>
        <v>9687</v>
      </c>
      <c r="D83" s="14">
        <f t="shared" si="7"/>
        <v>11060</v>
      </c>
      <c r="E83" s="14">
        <f t="shared" si="7"/>
        <v>14679</v>
      </c>
      <c r="F83" s="14">
        <f t="shared" si="7"/>
        <v>14050</v>
      </c>
      <c r="G83" s="14">
        <f t="shared" si="7"/>
        <v>24081</v>
      </c>
      <c r="H83" s="14">
        <f t="shared" si="7"/>
        <v>27108</v>
      </c>
    </row>
    <row r="84" spans="1:8" x14ac:dyDescent="0.35">
      <c r="A84" s="60" t="s">
        <v>367</v>
      </c>
      <c r="C84" s="18"/>
      <c r="D84" s="60">
        <v>272</v>
      </c>
      <c r="E84" s="60">
        <v>339</v>
      </c>
      <c r="F84" s="60">
        <v>18</v>
      </c>
      <c r="G84" s="60">
        <v>498</v>
      </c>
      <c r="H84" s="60">
        <v>477</v>
      </c>
    </row>
    <row r="85" spans="1:8" x14ac:dyDescent="0.35">
      <c r="C85" s="18"/>
      <c r="D85" s="60"/>
    </row>
    <row r="86" spans="1:8" x14ac:dyDescent="0.35">
      <c r="A86" t="s">
        <v>69</v>
      </c>
      <c r="B86" t="s">
        <v>34</v>
      </c>
      <c r="C86" s="18">
        <v>179</v>
      </c>
      <c r="D86" s="18">
        <v>199</v>
      </c>
      <c r="E86" s="2">
        <v>237</v>
      </c>
      <c r="F86" s="2">
        <v>248</v>
      </c>
      <c r="G86" s="2">
        <v>268</v>
      </c>
      <c r="H86" s="2">
        <v>265</v>
      </c>
    </row>
    <row r="87" spans="1:8" x14ac:dyDescent="0.35">
      <c r="B87" t="s">
        <v>35</v>
      </c>
      <c r="C87" s="18">
        <v>24</v>
      </c>
      <c r="D87" s="18">
        <v>28</v>
      </c>
      <c r="E87" s="2">
        <v>31</v>
      </c>
      <c r="F87" s="2">
        <v>31</v>
      </c>
      <c r="G87" s="2">
        <v>43</v>
      </c>
      <c r="H87" s="2">
        <v>44</v>
      </c>
    </row>
    <row r="88" spans="1:8" x14ac:dyDescent="0.35">
      <c r="B88" t="s">
        <v>36</v>
      </c>
      <c r="C88" s="18">
        <v>56</v>
      </c>
      <c r="D88" s="18">
        <v>76</v>
      </c>
      <c r="E88" s="2">
        <v>92</v>
      </c>
      <c r="F88" s="2">
        <v>94</v>
      </c>
      <c r="G88" s="2">
        <v>98</v>
      </c>
      <c r="H88" s="2">
        <v>100</v>
      </c>
    </row>
    <row r="89" spans="1:8" x14ac:dyDescent="0.35">
      <c r="B89" t="s">
        <v>37</v>
      </c>
      <c r="C89" s="18">
        <v>34</v>
      </c>
      <c r="D89" s="18">
        <v>44</v>
      </c>
      <c r="E89" s="2">
        <v>50</v>
      </c>
      <c r="F89" s="2">
        <v>52</v>
      </c>
      <c r="G89" s="2">
        <v>58</v>
      </c>
      <c r="H89" s="2">
        <v>57</v>
      </c>
    </row>
    <row r="90" spans="1:8" x14ac:dyDescent="0.35">
      <c r="B90" t="s">
        <v>38</v>
      </c>
      <c r="C90" s="18">
        <v>37</v>
      </c>
      <c r="D90" s="18">
        <v>49</v>
      </c>
      <c r="E90" s="2">
        <v>50</v>
      </c>
      <c r="F90" s="2">
        <v>50</v>
      </c>
      <c r="G90" s="2">
        <v>57</v>
      </c>
      <c r="H90" s="2">
        <v>57</v>
      </c>
    </row>
    <row r="91" spans="1:8" x14ac:dyDescent="0.35">
      <c r="B91" t="s">
        <v>39</v>
      </c>
      <c r="C91" s="18">
        <v>46</v>
      </c>
      <c r="D91" s="18">
        <v>56</v>
      </c>
      <c r="E91" s="2">
        <v>59</v>
      </c>
      <c r="F91" s="2">
        <v>61</v>
      </c>
      <c r="G91" s="2">
        <v>65</v>
      </c>
      <c r="H91" s="2">
        <v>64</v>
      </c>
    </row>
    <row r="92" spans="1:8" x14ac:dyDescent="0.35">
      <c r="B92" t="s">
        <v>40</v>
      </c>
      <c r="C92" s="18">
        <v>48</v>
      </c>
      <c r="D92" s="18">
        <v>51</v>
      </c>
      <c r="E92" s="2">
        <v>55</v>
      </c>
      <c r="F92" s="2">
        <v>57</v>
      </c>
      <c r="G92" s="2">
        <v>79</v>
      </c>
      <c r="H92" s="2">
        <v>79</v>
      </c>
    </row>
    <row r="93" spans="1:8" x14ac:dyDescent="0.35">
      <c r="B93" t="s">
        <v>41</v>
      </c>
      <c r="C93" s="18">
        <v>55</v>
      </c>
      <c r="D93" s="18">
        <v>64</v>
      </c>
      <c r="E93" s="2">
        <v>70</v>
      </c>
      <c r="F93" s="2">
        <v>77</v>
      </c>
      <c r="G93" s="2">
        <v>86</v>
      </c>
      <c r="H93" s="2">
        <v>84</v>
      </c>
    </row>
    <row r="94" spans="1:8" x14ac:dyDescent="0.35">
      <c r="B94" t="s">
        <v>42</v>
      </c>
      <c r="C94" s="18">
        <v>95</v>
      </c>
      <c r="D94" s="18">
        <v>112</v>
      </c>
      <c r="E94" s="2">
        <v>137</v>
      </c>
      <c r="F94" s="2">
        <v>139</v>
      </c>
      <c r="G94" s="2">
        <v>150</v>
      </c>
      <c r="H94" s="2">
        <v>150</v>
      </c>
    </row>
    <row r="95" spans="1:8" x14ac:dyDescent="0.35">
      <c r="B95" t="s">
        <v>43</v>
      </c>
      <c r="C95" s="18">
        <v>44</v>
      </c>
      <c r="D95" s="18">
        <v>48</v>
      </c>
      <c r="E95" s="2">
        <v>53</v>
      </c>
      <c r="F95" s="2">
        <v>53</v>
      </c>
      <c r="G95" s="2">
        <v>59</v>
      </c>
      <c r="H95" s="2">
        <v>59</v>
      </c>
    </row>
    <row r="96" spans="1:8" x14ac:dyDescent="0.35">
      <c r="B96" t="s">
        <v>44</v>
      </c>
      <c r="C96" s="18">
        <v>71</v>
      </c>
      <c r="D96" s="18">
        <v>88</v>
      </c>
      <c r="E96" s="2">
        <v>96</v>
      </c>
      <c r="F96" s="2">
        <v>98</v>
      </c>
      <c r="G96" s="2">
        <v>103</v>
      </c>
      <c r="H96" s="2">
        <v>102</v>
      </c>
    </row>
    <row r="97" spans="1:8" x14ac:dyDescent="0.35">
      <c r="B97" t="s">
        <v>45</v>
      </c>
      <c r="C97" s="18">
        <v>345</v>
      </c>
      <c r="D97" s="18">
        <v>392</v>
      </c>
      <c r="E97" s="2">
        <v>426</v>
      </c>
      <c r="F97" s="2">
        <v>463</v>
      </c>
      <c r="G97" s="2">
        <v>1687</v>
      </c>
      <c r="H97" s="2">
        <v>1682</v>
      </c>
    </row>
    <row r="98" spans="1:8" x14ac:dyDescent="0.35">
      <c r="B98" t="s">
        <v>46</v>
      </c>
      <c r="C98" s="18">
        <v>13</v>
      </c>
      <c r="D98" s="18">
        <v>20</v>
      </c>
      <c r="E98" s="2">
        <v>21</v>
      </c>
      <c r="F98" s="2">
        <v>28</v>
      </c>
      <c r="G98" s="2">
        <v>36</v>
      </c>
      <c r="H98" s="2">
        <v>34</v>
      </c>
    </row>
    <row r="99" spans="1:8" x14ac:dyDescent="0.35">
      <c r="B99" t="s">
        <v>47</v>
      </c>
      <c r="C99" s="18">
        <v>128</v>
      </c>
      <c r="D99" s="18">
        <v>144</v>
      </c>
      <c r="E99" s="2">
        <v>156</v>
      </c>
      <c r="F99" s="2">
        <v>157</v>
      </c>
      <c r="G99" s="2">
        <v>177</v>
      </c>
      <c r="H99" s="2">
        <v>177</v>
      </c>
    </row>
    <row r="100" spans="1:8" x14ac:dyDescent="0.35">
      <c r="B100" t="s">
        <v>0</v>
      </c>
      <c r="C100" s="18">
        <v>1</v>
      </c>
      <c r="D100" s="18">
        <v>1</v>
      </c>
      <c r="E100" s="2">
        <v>1</v>
      </c>
      <c r="F100" s="2">
        <v>1</v>
      </c>
      <c r="G100" s="2">
        <v>1</v>
      </c>
      <c r="H100" s="2">
        <v>1</v>
      </c>
    </row>
    <row r="101" spans="1:8" ht="15" thickBot="1" x14ac:dyDescent="0.4">
      <c r="B101" s="16" t="s">
        <v>110</v>
      </c>
      <c r="C101" s="14">
        <f t="shared" ref="C101:H101" si="8">SUM(C86:C100)</f>
        <v>1176</v>
      </c>
      <c r="D101" s="14">
        <f t="shared" si="8"/>
        <v>1372</v>
      </c>
      <c r="E101" s="14">
        <f t="shared" si="8"/>
        <v>1534</v>
      </c>
      <c r="F101" s="14">
        <f t="shared" si="8"/>
        <v>1609</v>
      </c>
      <c r="G101" s="14">
        <f t="shared" si="8"/>
        <v>2967</v>
      </c>
      <c r="H101" s="14">
        <f t="shared" si="8"/>
        <v>2955</v>
      </c>
    </row>
    <row r="102" spans="1:8" x14ac:dyDescent="0.35">
      <c r="C102" s="18"/>
      <c r="D102" s="18"/>
    </row>
    <row r="103" spans="1:8" x14ac:dyDescent="0.35">
      <c r="A103" t="s">
        <v>66</v>
      </c>
      <c r="B103" t="s">
        <v>34</v>
      </c>
      <c r="C103" s="18">
        <v>63</v>
      </c>
      <c r="D103" s="18">
        <v>84</v>
      </c>
      <c r="E103" s="2">
        <v>98</v>
      </c>
      <c r="F103" s="2">
        <v>204</v>
      </c>
      <c r="G103" s="2">
        <v>929</v>
      </c>
      <c r="H103" s="2">
        <v>312</v>
      </c>
    </row>
    <row r="104" spans="1:8" x14ac:dyDescent="0.35">
      <c r="B104" t="s">
        <v>35</v>
      </c>
      <c r="C104" s="18">
        <v>25</v>
      </c>
      <c r="D104" s="18">
        <v>26</v>
      </c>
      <c r="E104" s="2">
        <v>32</v>
      </c>
      <c r="F104" s="2">
        <v>31</v>
      </c>
      <c r="G104" s="2">
        <v>118</v>
      </c>
      <c r="H104" s="2">
        <v>43</v>
      </c>
    </row>
    <row r="105" spans="1:8" x14ac:dyDescent="0.35">
      <c r="B105" t="s">
        <v>36</v>
      </c>
      <c r="C105" s="18">
        <v>26</v>
      </c>
      <c r="D105" s="18">
        <v>30</v>
      </c>
      <c r="E105" s="2">
        <v>33</v>
      </c>
      <c r="F105" s="2">
        <v>88</v>
      </c>
      <c r="G105" s="2">
        <v>279</v>
      </c>
      <c r="H105" s="2">
        <v>149</v>
      </c>
    </row>
    <row r="106" spans="1:8" x14ac:dyDescent="0.35">
      <c r="B106" t="s">
        <v>37</v>
      </c>
      <c r="C106" s="18">
        <v>26</v>
      </c>
      <c r="D106" s="18">
        <v>29</v>
      </c>
      <c r="E106" s="2">
        <v>32</v>
      </c>
      <c r="F106" s="2">
        <v>60</v>
      </c>
      <c r="G106" s="2">
        <v>112</v>
      </c>
      <c r="H106" s="2">
        <v>63</v>
      </c>
    </row>
    <row r="107" spans="1:8" x14ac:dyDescent="0.35">
      <c r="B107" t="s">
        <v>38</v>
      </c>
      <c r="C107" s="18">
        <v>24</v>
      </c>
      <c r="D107" s="18">
        <v>29</v>
      </c>
      <c r="E107" s="2">
        <v>38</v>
      </c>
      <c r="F107" s="2">
        <v>60</v>
      </c>
      <c r="G107" s="2">
        <v>65</v>
      </c>
      <c r="H107" s="2">
        <v>56</v>
      </c>
    </row>
    <row r="108" spans="1:8" x14ac:dyDescent="0.35">
      <c r="B108" t="s">
        <v>39</v>
      </c>
      <c r="C108" s="18">
        <v>23</v>
      </c>
      <c r="D108" s="18">
        <v>26</v>
      </c>
      <c r="E108" s="2">
        <v>31</v>
      </c>
      <c r="F108" s="2">
        <v>82</v>
      </c>
      <c r="G108" s="2">
        <v>143</v>
      </c>
      <c r="H108" s="2">
        <v>113</v>
      </c>
    </row>
    <row r="109" spans="1:8" x14ac:dyDescent="0.35">
      <c r="B109" t="s">
        <v>40</v>
      </c>
      <c r="C109" s="18">
        <v>31</v>
      </c>
      <c r="D109" s="18">
        <v>32</v>
      </c>
      <c r="E109" s="2">
        <v>34</v>
      </c>
      <c r="F109" s="2">
        <v>87</v>
      </c>
      <c r="G109" s="2">
        <v>189</v>
      </c>
      <c r="H109" s="2">
        <v>127</v>
      </c>
    </row>
    <row r="110" spans="1:8" x14ac:dyDescent="0.35">
      <c r="B110" t="s">
        <v>41</v>
      </c>
      <c r="C110" s="18">
        <v>36</v>
      </c>
      <c r="D110" s="18">
        <v>42</v>
      </c>
      <c r="E110" s="2">
        <v>47</v>
      </c>
      <c r="F110" s="2">
        <v>85</v>
      </c>
      <c r="G110" s="2">
        <v>151</v>
      </c>
      <c r="H110" s="2">
        <v>115</v>
      </c>
    </row>
    <row r="111" spans="1:8" x14ac:dyDescent="0.35">
      <c r="B111" t="s">
        <v>42</v>
      </c>
      <c r="C111" s="18">
        <v>29</v>
      </c>
      <c r="D111" s="18">
        <v>33</v>
      </c>
      <c r="E111" s="2">
        <v>38</v>
      </c>
      <c r="F111" s="2">
        <v>91</v>
      </c>
      <c r="G111" s="2">
        <v>188</v>
      </c>
      <c r="H111" s="2">
        <v>138</v>
      </c>
    </row>
    <row r="112" spans="1:8" x14ac:dyDescent="0.35">
      <c r="B112" t="s">
        <v>43</v>
      </c>
      <c r="C112" s="18">
        <v>47</v>
      </c>
      <c r="D112" s="18">
        <v>49</v>
      </c>
      <c r="E112" s="2">
        <v>58</v>
      </c>
      <c r="F112" s="2">
        <v>71</v>
      </c>
      <c r="G112" s="2">
        <v>90</v>
      </c>
      <c r="H112" s="2">
        <v>39</v>
      </c>
    </row>
    <row r="113" spans="1:8" x14ac:dyDescent="0.35">
      <c r="B113" t="s">
        <v>44</v>
      </c>
      <c r="C113" s="18">
        <v>10</v>
      </c>
      <c r="D113" s="18">
        <v>17</v>
      </c>
      <c r="E113" s="2">
        <v>23</v>
      </c>
      <c r="F113" s="2">
        <v>50</v>
      </c>
      <c r="G113" s="2">
        <v>107</v>
      </c>
      <c r="H113" s="2">
        <v>87</v>
      </c>
    </row>
    <row r="114" spans="1:8" x14ac:dyDescent="0.35">
      <c r="B114" t="s">
        <v>45</v>
      </c>
      <c r="C114" s="18">
        <v>71</v>
      </c>
      <c r="D114" s="18">
        <v>80</v>
      </c>
      <c r="E114" s="2">
        <v>81</v>
      </c>
      <c r="F114" s="2">
        <v>373</v>
      </c>
      <c r="G114" s="2">
        <v>491</v>
      </c>
      <c r="H114" s="2">
        <v>389</v>
      </c>
    </row>
    <row r="115" spans="1:8" x14ac:dyDescent="0.35">
      <c r="B115" t="s">
        <v>46</v>
      </c>
      <c r="C115" s="18">
        <v>14</v>
      </c>
      <c r="D115" s="18">
        <v>18</v>
      </c>
      <c r="E115" s="2">
        <v>20</v>
      </c>
      <c r="F115" s="2">
        <v>37</v>
      </c>
      <c r="G115" s="2">
        <v>61</v>
      </c>
      <c r="H115" s="2">
        <v>37</v>
      </c>
    </row>
    <row r="116" spans="1:8" x14ac:dyDescent="0.35">
      <c r="B116" t="s">
        <v>47</v>
      </c>
      <c r="C116" s="18">
        <v>33</v>
      </c>
      <c r="D116" s="18">
        <v>39</v>
      </c>
      <c r="E116" s="2">
        <v>40</v>
      </c>
      <c r="F116" s="2">
        <v>107</v>
      </c>
      <c r="G116" s="2">
        <v>183</v>
      </c>
      <c r="H116" s="2">
        <v>131</v>
      </c>
    </row>
    <row r="117" spans="1:8" x14ac:dyDescent="0.35">
      <c r="B117" t="s">
        <v>0</v>
      </c>
      <c r="C117" s="18">
        <v>1</v>
      </c>
      <c r="D117" s="18">
        <v>2</v>
      </c>
      <c r="E117" s="2">
        <v>2</v>
      </c>
      <c r="F117" s="2">
        <v>1</v>
      </c>
      <c r="G117" s="2">
        <v>1</v>
      </c>
      <c r="H117" s="2">
        <v>1</v>
      </c>
    </row>
    <row r="118" spans="1:8" ht="15" thickBot="1" x14ac:dyDescent="0.4">
      <c r="B118" s="16" t="s">
        <v>110</v>
      </c>
      <c r="C118" s="14">
        <f t="shared" ref="C118:H118" si="9">SUM(C103:C117)</f>
        <v>459</v>
      </c>
      <c r="D118" s="14">
        <f t="shared" si="9"/>
        <v>536</v>
      </c>
      <c r="E118" s="14">
        <f t="shared" si="9"/>
        <v>607</v>
      </c>
      <c r="F118" s="14">
        <f t="shared" si="9"/>
        <v>1427</v>
      </c>
      <c r="G118" s="14">
        <f t="shared" si="9"/>
        <v>3107</v>
      </c>
      <c r="H118" s="14">
        <f t="shared" si="9"/>
        <v>1800</v>
      </c>
    </row>
    <row r="119" spans="1:8" x14ac:dyDescent="0.35">
      <c r="A119" s="60" t="s">
        <v>367</v>
      </c>
      <c r="C119" s="18"/>
      <c r="D119" s="18"/>
      <c r="E119" s="60">
        <v>1</v>
      </c>
      <c r="F119" s="84">
        <v>0</v>
      </c>
      <c r="G119" s="84">
        <v>0</v>
      </c>
      <c r="H119" s="84">
        <v>0</v>
      </c>
    </row>
    <row r="120" spans="1:8" x14ac:dyDescent="0.35">
      <c r="A120" s="60"/>
      <c r="C120" s="18"/>
      <c r="D120" s="18"/>
      <c r="E120" s="60"/>
    </row>
    <row r="121" spans="1:8" x14ac:dyDescent="0.35">
      <c r="A121" t="s">
        <v>32</v>
      </c>
      <c r="B121" t="s">
        <v>34</v>
      </c>
      <c r="C121" s="87">
        <v>22</v>
      </c>
      <c r="D121" s="87">
        <v>22</v>
      </c>
      <c r="E121" s="91">
        <v>51</v>
      </c>
      <c r="F121" s="91">
        <v>46</v>
      </c>
      <c r="G121">
        <v>46</v>
      </c>
      <c r="H121">
        <v>169</v>
      </c>
    </row>
    <row r="122" spans="1:8" x14ac:dyDescent="0.35">
      <c r="B122" t="s">
        <v>35</v>
      </c>
      <c r="C122" s="87">
        <v>0</v>
      </c>
      <c r="D122" s="87">
        <v>1</v>
      </c>
      <c r="E122" s="91">
        <v>2</v>
      </c>
      <c r="F122" s="91">
        <v>0</v>
      </c>
      <c r="G122">
        <v>0</v>
      </c>
      <c r="H122">
        <v>9</v>
      </c>
    </row>
    <row r="123" spans="1:8" x14ac:dyDescent="0.35">
      <c r="B123" t="s">
        <v>36</v>
      </c>
      <c r="C123" s="87">
        <v>1</v>
      </c>
      <c r="D123" s="87">
        <v>1</v>
      </c>
      <c r="E123" s="91">
        <v>2</v>
      </c>
      <c r="F123" s="91">
        <v>2</v>
      </c>
      <c r="G123">
        <v>2</v>
      </c>
      <c r="H123">
        <v>33</v>
      </c>
    </row>
    <row r="124" spans="1:8" x14ac:dyDescent="0.35">
      <c r="B124" t="s">
        <v>37</v>
      </c>
      <c r="C124" s="87">
        <v>1</v>
      </c>
      <c r="D124" s="87">
        <v>1</v>
      </c>
      <c r="E124" s="91">
        <v>1</v>
      </c>
      <c r="F124" s="91">
        <v>1</v>
      </c>
      <c r="G124">
        <v>1</v>
      </c>
      <c r="H124">
        <v>7</v>
      </c>
    </row>
    <row r="125" spans="1:8" x14ac:dyDescent="0.35">
      <c r="B125" t="s">
        <v>38</v>
      </c>
      <c r="C125" s="87">
        <v>6</v>
      </c>
      <c r="D125" s="87">
        <v>6</v>
      </c>
      <c r="E125" s="91">
        <v>10</v>
      </c>
      <c r="F125" s="91">
        <v>11</v>
      </c>
      <c r="G125">
        <v>11</v>
      </c>
      <c r="H125">
        <v>19</v>
      </c>
    </row>
    <row r="126" spans="1:8" x14ac:dyDescent="0.35">
      <c r="B126" t="s">
        <v>39</v>
      </c>
      <c r="C126" s="87">
        <v>1</v>
      </c>
      <c r="D126" s="87">
        <v>1</v>
      </c>
      <c r="E126" s="91">
        <v>3</v>
      </c>
      <c r="F126" s="91">
        <v>5</v>
      </c>
      <c r="G126">
        <v>5</v>
      </c>
      <c r="H126">
        <v>11</v>
      </c>
    </row>
    <row r="127" spans="1:8" x14ac:dyDescent="0.35">
      <c r="B127" t="s">
        <v>40</v>
      </c>
      <c r="C127" s="87">
        <v>4</v>
      </c>
      <c r="D127" s="87">
        <v>4</v>
      </c>
      <c r="E127" s="91">
        <v>8</v>
      </c>
      <c r="F127" s="91">
        <v>8</v>
      </c>
      <c r="G127">
        <v>8</v>
      </c>
      <c r="H127">
        <v>58</v>
      </c>
    </row>
    <row r="128" spans="1:8" x14ac:dyDescent="0.35">
      <c r="B128" t="s">
        <v>41</v>
      </c>
      <c r="C128" s="87">
        <v>4</v>
      </c>
      <c r="D128" s="87">
        <v>5</v>
      </c>
      <c r="E128" s="91">
        <v>8</v>
      </c>
      <c r="F128" s="91">
        <v>10</v>
      </c>
      <c r="G128">
        <v>10</v>
      </c>
      <c r="H128">
        <v>12</v>
      </c>
    </row>
    <row r="129" spans="1:8" x14ac:dyDescent="0.35">
      <c r="B129" t="s">
        <v>42</v>
      </c>
      <c r="C129" s="87">
        <v>2</v>
      </c>
      <c r="D129" s="87">
        <v>4</v>
      </c>
      <c r="E129" s="91">
        <v>7</v>
      </c>
      <c r="F129" s="91">
        <v>8</v>
      </c>
      <c r="G129">
        <v>7</v>
      </c>
      <c r="H129">
        <v>12</v>
      </c>
    </row>
    <row r="130" spans="1:8" x14ac:dyDescent="0.35">
      <c r="B130" t="s">
        <v>43</v>
      </c>
      <c r="C130" s="87">
        <v>2</v>
      </c>
      <c r="D130" s="87">
        <v>2</v>
      </c>
      <c r="E130" s="91">
        <v>5</v>
      </c>
      <c r="F130" s="91">
        <v>5</v>
      </c>
      <c r="G130">
        <v>4</v>
      </c>
      <c r="H130">
        <v>8</v>
      </c>
    </row>
    <row r="131" spans="1:8" x14ac:dyDescent="0.35">
      <c r="B131" t="s">
        <v>44</v>
      </c>
      <c r="C131" s="87">
        <v>3</v>
      </c>
      <c r="D131" s="87">
        <v>4</v>
      </c>
      <c r="E131" s="91">
        <v>10</v>
      </c>
      <c r="F131" s="91">
        <v>6</v>
      </c>
      <c r="G131">
        <v>6</v>
      </c>
      <c r="H131">
        <v>20</v>
      </c>
    </row>
    <row r="132" spans="1:8" x14ac:dyDescent="0.35">
      <c r="B132" t="s">
        <v>45</v>
      </c>
      <c r="C132" s="87">
        <v>59</v>
      </c>
      <c r="D132" s="87">
        <v>78</v>
      </c>
      <c r="E132" s="91">
        <v>180</v>
      </c>
      <c r="F132" s="91">
        <v>171</v>
      </c>
      <c r="G132">
        <v>141</v>
      </c>
      <c r="H132">
        <v>1101</v>
      </c>
    </row>
    <row r="133" spans="1:8" x14ac:dyDescent="0.35">
      <c r="B133" t="s">
        <v>46</v>
      </c>
      <c r="C133" s="87">
        <v>0</v>
      </c>
      <c r="D133" s="87">
        <v>0</v>
      </c>
      <c r="E133" s="91">
        <v>2</v>
      </c>
      <c r="F133" s="91">
        <v>2</v>
      </c>
      <c r="G133">
        <v>2</v>
      </c>
      <c r="H133">
        <v>7</v>
      </c>
    </row>
    <row r="134" spans="1:8" x14ac:dyDescent="0.35">
      <c r="B134" t="s">
        <v>47</v>
      </c>
      <c r="C134" s="87">
        <v>7</v>
      </c>
      <c r="D134" s="87">
        <v>7</v>
      </c>
      <c r="E134" s="91">
        <v>12</v>
      </c>
      <c r="F134" s="91">
        <v>12</v>
      </c>
      <c r="G134">
        <v>10</v>
      </c>
      <c r="H134">
        <v>22</v>
      </c>
    </row>
    <row r="135" spans="1:8" x14ac:dyDescent="0.35">
      <c r="B135" t="s">
        <v>0</v>
      </c>
      <c r="C135" s="87">
        <v>1</v>
      </c>
      <c r="D135" s="87">
        <v>1</v>
      </c>
      <c r="E135" s="91">
        <v>1</v>
      </c>
      <c r="F135" s="91">
        <v>1</v>
      </c>
      <c r="G135">
        <v>1</v>
      </c>
      <c r="H135">
        <v>2</v>
      </c>
    </row>
    <row r="136" spans="1:8" ht="15" thickBot="1" x14ac:dyDescent="0.4">
      <c r="B136" s="16" t="s">
        <v>110</v>
      </c>
      <c r="C136" s="14">
        <f t="shared" ref="C136:H136" si="10">SUM(C121:C135)</f>
        <v>113</v>
      </c>
      <c r="D136" s="14">
        <f t="shared" si="10"/>
        <v>137</v>
      </c>
      <c r="E136" s="14">
        <f t="shared" si="10"/>
        <v>302</v>
      </c>
      <c r="F136" s="14">
        <f t="shared" si="10"/>
        <v>288</v>
      </c>
      <c r="G136" s="14">
        <f t="shared" si="10"/>
        <v>254</v>
      </c>
      <c r="H136" s="14">
        <f t="shared" si="10"/>
        <v>1490</v>
      </c>
    </row>
    <row r="137" spans="1:8" x14ac:dyDescent="0.35">
      <c r="A137" s="60" t="s">
        <v>367</v>
      </c>
      <c r="C137" s="18"/>
      <c r="D137" s="60">
        <v>1</v>
      </c>
      <c r="E137" s="60">
        <v>21</v>
      </c>
      <c r="F137" s="84">
        <v>0</v>
      </c>
      <c r="G137" s="84">
        <v>0</v>
      </c>
      <c r="H137" s="84">
        <v>0</v>
      </c>
    </row>
    <row r="138" spans="1:8" x14ac:dyDescent="0.35">
      <c r="A138" s="60"/>
      <c r="C138" s="18"/>
      <c r="D138" s="18"/>
    </row>
    <row r="139" spans="1:8" x14ac:dyDescent="0.35">
      <c r="A139" t="s">
        <v>67</v>
      </c>
      <c r="B139" t="s">
        <v>34</v>
      </c>
      <c r="C139" s="18">
        <v>386</v>
      </c>
      <c r="D139" s="18">
        <v>397</v>
      </c>
      <c r="E139" s="2">
        <v>444</v>
      </c>
      <c r="F139" s="2">
        <v>316</v>
      </c>
      <c r="G139" s="2">
        <v>4619</v>
      </c>
      <c r="H139" s="2">
        <v>4485</v>
      </c>
    </row>
    <row r="140" spans="1:8" x14ac:dyDescent="0.35">
      <c r="B140" t="s">
        <v>35</v>
      </c>
      <c r="C140" s="18">
        <v>69</v>
      </c>
      <c r="D140" s="18">
        <v>74</v>
      </c>
      <c r="E140" s="2">
        <v>80</v>
      </c>
      <c r="F140" s="2">
        <v>27</v>
      </c>
      <c r="G140" s="2">
        <v>1345</v>
      </c>
      <c r="H140" s="2">
        <v>1326</v>
      </c>
    </row>
    <row r="141" spans="1:8" x14ac:dyDescent="0.35">
      <c r="B141" t="s">
        <v>36</v>
      </c>
      <c r="C141" s="18">
        <v>178</v>
      </c>
      <c r="D141" s="18">
        <v>182</v>
      </c>
      <c r="E141" s="2">
        <v>202</v>
      </c>
      <c r="F141" s="2">
        <v>144</v>
      </c>
      <c r="G141" s="2">
        <v>2087</v>
      </c>
      <c r="H141" s="2">
        <v>1897</v>
      </c>
    </row>
    <row r="142" spans="1:8" x14ac:dyDescent="0.35">
      <c r="B142" t="s">
        <v>37</v>
      </c>
      <c r="C142" s="18">
        <v>121</v>
      </c>
      <c r="D142" s="18">
        <v>131</v>
      </c>
      <c r="E142" s="2">
        <v>144</v>
      </c>
      <c r="F142" s="2">
        <v>108</v>
      </c>
      <c r="G142" s="2">
        <v>760</v>
      </c>
      <c r="H142" s="2">
        <v>698</v>
      </c>
    </row>
    <row r="143" spans="1:8" x14ac:dyDescent="0.35">
      <c r="B143" t="s">
        <v>38</v>
      </c>
      <c r="C143" s="18">
        <v>107</v>
      </c>
      <c r="D143" s="18">
        <v>114</v>
      </c>
      <c r="E143" s="2">
        <v>123</v>
      </c>
      <c r="F143" s="2">
        <v>91</v>
      </c>
      <c r="G143" s="2">
        <v>518</v>
      </c>
      <c r="H143" s="2">
        <v>476</v>
      </c>
    </row>
    <row r="144" spans="1:8" x14ac:dyDescent="0.35">
      <c r="B144" t="s">
        <v>39</v>
      </c>
      <c r="C144" s="18">
        <v>192</v>
      </c>
      <c r="D144" s="18">
        <v>195</v>
      </c>
      <c r="E144" s="2">
        <v>208</v>
      </c>
      <c r="F144" s="2">
        <v>148</v>
      </c>
      <c r="G144" s="2">
        <v>463</v>
      </c>
      <c r="H144" s="2">
        <v>386</v>
      </c>
    </row>
    <row r="145" spans="1:8" x14ac:dyDescent="0.35">
      <c r="B145" t="s">
        <v>40</v>
      </c>
      <c r="C145" s="18">
        <v>112</v>
      </c>
      <c r="D145" s="18">
        <v>117</v>
      </c>
      <c r="E145" s="2">
        <v>123</v>
      </c>
      <c r="F145" s="2">
        <v>141</v>
      </c>
      <c r="G145" s="2">
        <v>1325</v>
      </c>
      <c r="H145" s="2">
        <v>1243</v>
      </c>
    </row>
    <row r="146" spans="1:8" x14ac:dyDescent="0.35">
      <c r="B146" t="s">
        <v>41</v>
      </c>
      <c r="C146" s="18">
        <v>151</v>
      </c>
      <c r="D146" s="18">
        <v>166</v>
      </c>
      <c r="E146" s="2">
        <v>178</v>
      </c>
      <c r="F146" s="2">
        <v>148</v>
      </c>
      <c r="G146" s="2">
        <v>2097</v>
      </c>
      <c r="H146" s="2">
        <v>1922</v>
      </c>
    </row>
    <row r="147" spans="1:8" x14ac:dyDescent="0.35">
      <c r="B147" t="s">
        <v>42</v>
      </c>
      <c r="C147" s="18">
        <v>163</v>
      </c>
      <c r="D147" s="18">
        <v>172</v>
      </c>
      <c r="E147" s="2">
        <v>183</v>
      </c>
      <c r="F147" s="2">
        <v>158</v>
      </c>
      <c r="G147" s="2">
        <v>1265</v>
      </c>
      <c r="H147" s="2">
        <v>1071</v>
      </c>
    </row>
    <row r="148" spans="1:8" x14ac:dyDescent="0.35">
      <c r="B148" t="s">
        <v>43</v>
      </c>
      <c r="C148" s="18">
        <v>48</v>
      </c>
      <c r="D148" s="18">
        <v>52</v>
      </c>
      <c r="E148" s="2">
        <v>54</v>
      </c>
      <c r="F148" s="2">
        <v>53</v>
      </c>
      <c r="G148" s="2">
        <v>348</v>
      </c>
      <c r="H148" s="2">
        <v>266</v>
      </c>
    </row>
    <row r="149" spans="1:8" x14ac:dyDescent="0.35">
      <c r="B149" t="s">
        <v>44</v>
      </c>
      <c r="C149" s="18">
        <v>156</v>
      </c>
      <c r="D149" s="18">
        <v>162</v>
      </c>
      <c r="E149" s="2">
        <v>177</v>
      </c>
      <c r="F149" s="2">
        <v>147</v>
      </c>
      <c r="G149" s="2">
        <v>850</v>
      </c>
      <c r="H149" s="2">
        <v>883</v>
      </c>
    </row>
    <row r="150" spans="1:8" x14ac:dyDescent="0.35">
      <c r="B150" t="s">
        <v>45</v>
      </c>
      <c r="C150" s="18">
        <v>1900</v>
      </c>
      <c r="D150" s="18">
        <v>1825</v>
      </c>
      <c r="E150" s="2">
        <v>2029</v>
      </c>
      <c r="F150" s="2">
        <v>1449</v>
      </c>
      <c r="G150" s="2">
        <v>2002</v>
      </c>
      <c r="H150" s="2">
        <v>1871</v>
      </c>
    </row>
    <row r="151" spans="1:8" x14ac:dyDescent="0.35">
      <c r="B151" t="s">
        <v>46</v>
      </c>
      <c r="C151" s="18">
        <v>124</v>
      </c>
      <c r="D151" s="18">
        <v>120</v>
      </c>
      <c r="E151" s="2">
        <v>126</v>
      </c>
      <c r="F151" s="2">
        <v>103</v>
      </c>
      <c r="G151" s="2">
        <v>430</v>
      </c>
      <c r="H151" s="2">
        <v>416</v>
      </c>
    </row>
    <row r="152" spans="1:8" x14ac:dyDescent="0.35">
      <c r="B152" t="s">
        <v>47</v>
      </c>
      <c r="C152" s="18">
        <v>324</v>
      </c>
      <c r="D152" s="18">
        <v>325</v>
      </c>
      <c r="E152" s="2">
        <v>358</v>
      </c>
      <c r="F152" s="2">
        <v>251</v>
      </c>
      <c r="G152" s="2">
        <v>890</v>
      </c>
      <c r="H152" s="2">
        <v>786</v>
      </c>
    </row>
    <row r="153" spans="1:8" x14ac:dyDescent="0.35">
      <c r="B153" t="s">
        <v>0</v>
      </c>
      <c r="C153" s="18">
        <v>4</v>
      </c>
      <c r="D153" s="18">
        <v>4</v>
      </c>
      <c r="E153" s="2">
        <v>4</v>
      </c>
      <c r="F153" s="2">
        <v>9</v>
      </c>
      <c r="G153" s="2">
        <v>11</v>
      </c>
      <c r="H153" s="2">
        <v>8</v>
      </c>
    </row>
    <row r="154" spans="1:8" ht="15" thickBot="1" x14ac:dyDescent="0.4">
      <c r="B154" s="16" t="s">
        <v>110</v>
      </c>
      <c r="C154" s="14">
        <f t="shared" ref="C154:H154" si="11">SUM(C139:C153)</f>
        <v>4035</v>
      </c>
      <c r="D154" s="14">
        <f t="shared" si="11"/>
        <v>4036</v>
      </c>
      <c r="E154" s="14">
        <f t="shared" si="11"/>
        <v>4433</v>
      </c>
      <c r="F154" s="14">
        <f t="shared" si="11"/>
        <v>3293</v>
      </c>
      <c r="G154" s="14">
        <f t="shared" si="11"/>
        <v>19010</v>
      </c>
      <c r="H154" s="14">
        <f t="shared" si="11"/>
        <v>17734</v>
      </c>
    </row>
    <row r="155" spans="1:8" x14ac:dyDescent="0.35">
      <c r="A155" s="60" t="s">
        <v>367</v>
      </c>
      <c r="C155" s="18"/>
      <c r="D155" s="60">
        <v>167</v>
      </c>
      <c r="E155" s="60">
        <v>166</v>
      </c>
    </row>
    <row r="156" spans="1:8" x14ac:dyDescent="0.35">
      <c r="A156" s="60"/>
      <c r="C156" s="18"/>
      <c r="D156" s="18"/>
    </row>
    <row r="157" spans="1:8" x14ac:dyDescent="0.35">
      <c r="A157" s="6" t="s">
        <v>116</v>
      </c>
      <c r="B157" s="6" t="s">
        <v>11</v>
      </c>
      <c r="C157" s="15">
        <f t="shared" ref="C157:H157" si="12">C168+C180+C192+C204+C216</f>
        <v>251</v>
      </c>
      <c r="D157" s="15">
        <f t="shared" si="12"/>
        <v>355</v>
      </c>
      <c r="E157" s="15">
        <f t="shared" si="12"/>
        <v>419</v>
      </c>
      <c r="F157" s="15">
        <f t="shared" si="12"/>
        <v>394</v>
      </c>
      <c r="G157" s="15">
        <f t="shared" si="12"/>
        <v>416</v>
      </c>
      <c r="H157" s="15">
        <f t="shared" si="12"/>
        <v>482</v>
      </c>
    </row>
    <row r="158" spans="1:8" x14ac:dyDescent="0.35">
      <c r="A158" t="s">
        <v>3</v>
      </c>
      <c r="B158" t="s">
        <v>70</v>
      </c>
      <c r="C158" s="87">
        <v>33</v>
      </c>
      <c r="D158" s="87">
        <v>55</v>
      </c>
      <c r="E158">
        <v>68</v>
      </c>
      <c r="F158">
        <v>66</v>
      </c>
      <c r="G158">
        <v>66</v>
      </c>
      <c r="H158">
        <v>79</v>
      </c>
    </row>
    <row r="159" spans="1:8" x14ac:dyDescent="0.35">
      <c r="B159" t="s">
        <v>71</v>
      </c>
      <c r="C159" s="87">
        <v>22</v>
      </c>
      <c r="D159" s="87">
        <v>32</v>
      </c>
      <c r="E159">
        <v>37</v>
      </c>
      <c r="F159">
        <v>41</v>
      </c>
      <c r="G159">
        <v>43</v>
      </c>
      <c r="H159">
        <v>49</v>
      </c>
    </row>
    <row r="160" spans="1:8" x14ac:dyDescent="0.35">
      <c r="B160" t="s">
        <v>72</v>
      </c>
      <c r="C160" s="87">
        <v>12</v>
      </c>
      <c r="D160" s="87">
        <v>21</v>
      </c>
      <c r="E160">
        <v>22</v>
      </c>
      <c r="F160">
        <v>23</v>
      </c>
      <c r="G160">
        <v>24</v>
      </c>
      <c r="H160">
        <v>33</v>
      </c>
    </row>
    <row r="161" spans="1:8" x14ac:dyDescent="0.35">
      <c r="B161" t="s">
        <v>73</v>
      </c>
      <c r="C161" s="87">
        <v>22</v>
      </c>
      <c r="D161" s="87">
        <v>38</v>
      </c>
      <c r="E161">
        <v>42</v>
      </c>
      <c r="F161">
        <v>41</v>
      </c>
      <c r="G161">
        <v>49</v>
      </c>
      <c r="H161">
        <v>63</v>
      </c>
    </row>
    <row r="162" spans="1:8" x14ac:dyDescent="0.35">
      <c r="B162" t="s">
        <v>74</v>
      </c>
      <c r="C162" s="87">
        <v>1</v>
      </c>
      <c r="D162" s="87">
        <v>2</v>
      </c>
      <c r="E162">
        <v>3</v>
      </c>
      <c r="F162">
        <v>2</v>
      </c>
      <c r="G162">
        <v>2</v>
      </c>
      <c r="H162">
        <v>2</v>
      </c>
    </row>
    <row r="163" spans="1:8" x14ac:dyDescent="0.35">
      <c r="B163" t="s">
        <v>75</v>
      </c>
      <c r="C163" s="87">
        <v>1</v>
      </c>
      <c r="D163" s="87">
        <v>2</v>
      </c>
      <c r="E163">
        <v>2</v>
      </c>
      <c r="F163">
        <v>2</v>
      </c>
      <c r="G163">
        <v>2</v>
      </c>
      <c r="H163">
        <v>2</v>
      </c>
    </row>
    <row r="164" spans="1:8" x14ac:dyDescent="0.35">
      <c r="B164" t="s">
        <v>76</v>
      </c>
      <c r="C164" s="87">
        <v>0</v>
      </c>
      <c r="D164" s="87">
        <v>0</v>
      </c>
      <c r="E164">
        <v>2</v>
      </c>
      <c r="F164">
        <v>0</v>
      </c>
      <c r="G164">
        <v>0</v>
      </c>
      <c r="H164">
        <v>0</v>
      </c>
    </row>
    <row r="165" spans="1:8" x14ac:dyDescent="0.35">
      <c r="B165" t="s">
        <v>77</v>
      </c>
      <c r="C165" s="87">
        <v>1</v>
      </c>
      <c r="D165" s="87">
        <v>4</v>
      </c>
      <c r="E165">
        <v>4</v>
      </c>
      <c r="F165">
        <v>4</v>
      </c>
      <c r="G165">
        <v>4</v>
      </c>
      <c r="H165">
        <v>4</v>
      </c>
    </row>
    <row r="166" spans="1:8" x14ac:dyDescent="0.35">
      <c r="B166" t="s">
        <v>78</v>
      </c>
      <c r="C166" s="87">
        <v>24</v>
      </c>
      <c r="D166" s="87">
        <v>14</v>
      </c>
      <c r="E166">
        <v>19</v>
      </c>
      <c r="F166">
        <v>16</v>
      </c>
      <c r="G166">
        <v>27</v>
      </c>
      <c r="H166">
        <v>27</v>
      </c>
    </row>
    <row r="167" spans="1:8" x14ac:dyDescent="0.35">
      <c r="B167" t="s">
        <v>67</v>
      </c>
      <c r="C167" s="87">
        <v>3</v>
      </c>
      <c r="D167" s="87">
        <v>17</v>
      </c>
      <c r="E167">
        <v>19</v>
      </c>
      <c r="F167">
        <v>18</v>
      </c>
      <c r="G167">
        <v>11</v>
      </c>
      <c r="H167">
        <v>13</v>
      </c>
    </row>
    <row r="168" spans="1:8" ht="15" thickBot="1" x14ac:dyDescent="0.4">
      <c r="B168" s="16" t="s">
        <v>110</v>
      </c>
      <c r="C168" s="14">
        <f t="shared" ref="C168:H168" si="13">SUM(C158:C167)</f>
        <v>119</v>
      </c>
      <c r="D168" s="14">
        <f t="shared" si="13"/>
        <v>185</v>
      </c>
      <c r="E168" s="14">
        <f t="shared" si="13"/>
        <v>218</v>
      </c>
      <c r="F168" s="14">
        <f t="shared" si="13"/>
        <v>213</v>
      </c>
      <c r="G168" s="14">
        <f t="shared" si="13"/>
        <v>228</v>
      </c>
      <c r="H168" s="14">
        <f t="shared" si="13"/>
        <v>272</v>
      </c>
    </row>
    <row r="169" spans="1:8" x14ac:dyDescent="0.35">
      <c r="C169" s="18"/>
      <c r="D169" s="18"/>
    </row>
    <row r="170" spans="1:8" x14ac:dyDescent="0.35">
      <c r="A170" t="s">
        <v>59</v>
      </c>
      <c r="B170" t="s">
        <v>70</v>
      </c>
      <c r="C170" s="87">
        <v>27</v>
      </c>
      <c r="D170" s="87">
        <v>46</v>
      </c>
      <c r="E170" s="91">
        <v>51</v>
      </c>
      <c r="F170">
        <v>39</v>
      </c>
      <c r="G170">
        <v>40</v>
      </c>
      <c r="H170">
        <v>49</v>
      </c>
    </row>
    <row r="171" spans="1:8" x14ac:dyDescent="0.35">
      <c r="B171" t="s">
        <v>71</v>
      </c>
      <c r="C171" s="87">
        <v>16</v>
      </c>
      <c r="D171" s="87">
        <v>17</v>
      </c>
      <c r="E171" s="91">
        <v>24</v>
      </c>
      <c r="F171">
        <v>18</v>
      </c>
      <c r="G171">
        <v>18</v>
      </c>
      <c r="H171">
        <v>22</v>
      </c>
    </row>
    <row r="172" spans="1:8" x14ac:dyDescent="0.35">
      <c r="B172" t="s">
        <v>72</v>
      </c>
      <c r="C172" s="87">
        <v>23</v>
      </c>
      <c r="D172" s="87">
        <v>37</v>
      </c>
      <c r="E172" s="91">
        <v>38</v>
      </c>
      <c r="F172">
        <v>42</v>
      </c>
      <c r="G172">
        <v>46</v>
      </c>
      <c r="H172">
        <v>49</v>
      </c>
    </row>
    <row r="173" spans="1:8" x14ac:dyDescent="0.35">
      <c r="B173" t="s">
        <v>73</v>
      </c>
      <c r="C173" s="87">
        <v>10</v>
      </c>
      <c r="D173" s="87">
        <v>14</v>
      </c>
      <c r="E173" s="91">
        <v>15</v>
      </c>
      <c r="F173">
        <v>16</v>
      </c>
      <c r="G173">
        <v>18</v>
      </c>
      <c r="H173">
        <v>22</v>
      </c>
    </row>
    <row r="174" spans="1:8" x14ac:dyDescent="0.35">
      <c r="B174" t="s">
        <v>74</v>
      </c>
      <c r="C174" s="87">
        <v>0</v>
      </c>
      <c r="D174" s="87">
        <v>0</v>
      </c>
      <c r="E174" s="91">
        <v>2</v>
      </c>
      <c r="F174">
        <v>0</v>
      </c>
      <c r="G174">
        <v>0</v>
      </c>
      <c r="H174">
        <v>0</v>
      </c>
    </row>
    <row r="175" spans="1:8" x14ac:dyDescent="0.35">
      <c r="B175" t="s">
        <v>75</v>
      </c>
      <c r="C175" s="87">
        <v>0</v>
      </c>
      <c r="D175" s="87">
        <v>0</v>
      </c>
      <c r="E175" s="91">
        <v>0</v>
      </c>
      <c r="F175">
        <v>0</v>
      </c>
      <c r="G175">
        <v>0</v>
      </c>
      <c r="H175">
        <v>1</v>
      </c>
    </row>
    <row r="176" spans="1:8" x14ac:dyDescent="0.35">
      <c r="B176" t="s">
        <v>76</v>
      </c>
      <c r="C176" s="87">
        <v>0</v>
      </c>
      <c r="D176" s="87">
        <v>0</v>
      </c>
      <c r="E176" s="91">
        <v>0</v>
      </c>
      <c r="F176">
        <v>0</v>
      </c>
      <c r="G176">
        <v>0</v>
      </c>
      <c r="H176">
        <v>0</v>
      </c>
    </row>
    <row r="177" spans="1:8" x14ac:dyDescent="0.35">
      <c r="B177" t="s">
        <v>77</v>
      </c>
      <c r="C177" s="87">
        <v>0</v>
      </c>
      <c r="D177" s="87">
        <v>0</v>
      </c>
      <c r="E177" s="91">
        <v>0</v>
      </c>
      <c r="F177">
        <v>0</v>
      </c>
      <c r="G177">
        <v>0</v>
      </c>
      <c r="H177">
        <v>0</v>
      </c>
    </row>
    <row r="178" spans="1:8" x14ac:dyDescent="0.35">
      <c r="B178" t="s">
        <v>78</v>
      </c>
      <c r="C178" s="87">
        <v>20</v>
      </c>
      <c r="D178" s="87">
        <v>16</v>
      </c>
      <c r="E178" s="91">
        <v>23</v>
      </c>
      <c r="F178">
        <v>19</v>
      </c>
      <c r="G178">
        <v>30</v>
      </c>
      <c r="H178">
        <v>31</v>
      </c>
    </row>
    <row r="179" spans="1:8" x14ac:dyDescent="0.35">
      <c r="B179" t="s">
        <v>67</v>
      </c>
      <c r="C179" s="87">
        <v>6</v>
      </c>
      <c r="D179" s="87">
        <v>16</v>
      </c>
      <c r="E179" s="91">
        <v>13</v>
      </c>
      <c r="F179">
        <v>15</v>
      </c>
      <c r="G179">
        <v>4</v>
      </c>
      <c r="H179">
        <v>4</v>
      </c>
    </row>
    <row r="180" spans="1:8" ht="15" thickBot="1" x14ac:dyDescent="0.4">
      <c r="B180" s="16" t="s">
        <v>110</v>
      </c>
      <c r="C180" s="14">
        <f t="shared" ref="C180:H180" si="14">SUM(C170:C179)</f>
        <v>102</v>
      </c>
      <c r="D180" s="14">
        <f t="shared" si="14"/>
        <v>146</v>
      </c>
      <c r="E180" s="14">
        <f t="shared" si="14"/>
        <v>166</v>
      </c>
      <c r="F180" s="14">
        <f t="shared" si="14"/>
        <v>149</v>
      </c>
      <c r="G180" s="14">
        <f t="shared" si="14"/>
        <v>156</v>
      </c>
      <c r="H180" s="14">
        <f t="shared" si="14"/>
        <v>178</v>
      </c>
    </row>
    <row r="181" spans="1:8" x14ac:dyDescent="0.35">
      <c r="C181" s="18"/>
      <c r="D181" s="18"/>
    </row>
    <row r="182" spans="1:8" x14ac:dyDescent="0.35">
      <c r="A182" t="s">
        <v>69</v>
      </c>
      <c r="B182" t="s">
        <v>70</v>
      </c>
      <c r="C182" s="87">
        <v>0</v>
      </c>
      <c r="D182" s="87">
        <v>0</v>
      </c>
      <c r="E182" s="91">
        <v>0</v>
      </c>
      <c r="F182">
        <v>0</v>
      </c>
      <c r="G182">
        <v>0</v>
      </c>
      <c r="H182">
        <v>0</v>
      </c>
    </row>
    <row r="183" spans="1:8" x14ac:dyDescent="0.35">
      <c r="B183" t="s">
        <v>71</v>
      </c>
      <c r="C183" s="87">
        <v>0</v>
      </c>
      <c r="D183" s="87">
        <v>0</v>
      </c>
      <c r="E183" s="91">
        <v>0</v>
      </c>
      <c r="F183">
        <v>0</v>
      </c>
      <c r="G183">
        <v>0</v>
      </c>
      <c r="H183">
        <v>0</v>
      </c>
    </row>
    <row r="184" spans="1:8" x14ac:dyDescent="0.35">
      <c r="B184" t="s">
        <v>72</v>
      </c>
      <c r="C184" s="87">
        <v>0</v>
      </c>
      <c r="D184" s="87">
        <v>0</v>
      </c>
      <c r="E184" s="91">
        <v>1</v>
      </c>
      <c r="F184">
        <v>1</v>
      </c>
      <c r="G184">
        <v>0</v>
      </c>
      <c r="H184">
        <v>0</v>
      </c>
    </row>
    <row r="185" spans="1:8" x14ac:dyDescent="0.35">
      <c r="B185" t="s">
        <v>73</v>
      </c>
      <c r="C185" s="87">
        <v>0</v>
      </c>
      <c r="D185" s="87">
        <v>0</v>
      </c>
      <c r="E185" s="91">
        <v>0</v>
      </c>
      <c r="F185">
        <v>0</v>
      </c>
      <c r="G185">
        <v>0</v>
      </c>
      <c r="H185">
        <v>0</v>
      </c>
    </row>
    <row r="186" spans="1:8" x14ac:dyDescent="0.35">
      <c r="B186" t="s">
        <v>74</v>
      </c>
      <c r="C186" s="87">
        <v>0</v>
      </c>
      <c r="D186" s="87">
        <v>0</v>
      </c>
      <c r="E186" s="91">
        <v>0</v>
      </c>
      <c r="F186">
        <v>0</v>
      </c>
      <c r="G186">
        <v>0</v>
      </c>
      <c r="H186">
        <v>0</v>
      </c>
    </row>
    <row r="187" spans="1:8" x14ac:dyDescent="0.35">
      <c r="B187" t="s">
        <v>75</v>
      </c>
      <c r="C187" s="87">
        <v>0</v>
      </c>
      <c r="D187" s="87">
        <v>0</v>
      </c>
      <c r="E187" s="91">
        <v>0</v>
      </c>
      <c r="F187">
        <v>0</v>
      </c>
      <c r="G187">
        <v>0</v>
      </c>
      <c r="H187">
        <v>0</v>
      </c>
    </row>
    <row r="188" spans="1:8" x14ac:dyDescent="0.35">
      <c r="B188" t="s">
        <v>76</v>
      </c>
      <c r="C188" s="87">
        <v>0</v>
      </c>
      <c r="D188" s="87">
        <v>0</v>
      </c>
      <c r="E188" s="91">
        <v>0</v>
      </c>
      <c r="F188">
        <v>0</v>
      </c>
      <c r="G188">
        <v>0</v>
      </c>
      <c r="H188">
        <v>0</v>
      </c>
    </row>
    <row r="189" spans="1:8" x14ac:dyDescent="0.35">
      <c r="B189" t="s">
        <v>77</v>
      </c>
      <c r="C189" s="87">
        <v>0</v>
      </c>
      <c r="D189" s="87">
        <v>0</v>
      </c>
      <c r="E189" s="91">
        <v>0</v>
      </c>
      <c r="F189">
        <v>0</v>
      </c>
      <c r="G189">
        <v>0</v>
      </c>
      <c r="H189">
        <v>0</v>
      </c>
    </row>
    <row r="190" spans="1:8" x14ac:dyDescent="0.35">
      <c r="B190" t="s">
        <v>78</v>
      </c>
      <c r="C190" s="87">
        <v>0</v>
      </c>
      <c r="D190" s="87">
        <v>0</v>
      </c>
      <c r="E190" s="91">
        <v>0</v>
      </c>
      <c r="F190">
        <v>0</v>
      </c>
      <c r="G190">
        <v>0</v>
      </c>
      <c r="H190">
        <v>0</v>
      </c>
    </row>
    <row r="191" spans="1:8" x14ac:dyDescent="0.35">
      <c r="B191" t="s">
        <v>67</v>
      </c>
      <c r="C191" s="87">
        <v>0</v>
      </c>
      <c r="D191" s="87">
        <v>0</v>
      </c>
      <c r="E191" s="91">
        <v>0</v>
      </c>
      <c r="F191">
        <v>0</v>
      </c>
      <c r="G191">
        <v>0</v>
      </c>
      <c r="H191">
        <v>0</v>
      </c>
    </row>
    <row r="192" spans="1:8" ht="15" thickBot="1" x14ac:dyDescent="0.4">
      <c r="B192" s="16" t="s">
        <v>110</v>
      </c>
      <c r="C192" s="90">
        <f t="shared" ref="C192:H192" si="15">SUM(C182:C191)</f>
        <v>0</v>
      </c>
      <c r="D192" s="90">
        <f t="shared" si="15"/>
        <v>0</v>
      </c>
      <c r="E192" s="90">
        <f t="shared" si="15"/>
        <v>1</v>
      </c>
      <c r="F192" s="90">
        <f t="shared" si="15"/>
        <v>1</v>
      </c>
      <c r="G192" s="90">
        <f t="shared" si="15"/>
        <v>0</v>
      </c>
      <c r="H192" s="90">
        <f t="shared" si="15"/>
        <v>0</v>
      </c>
    </row>
    <row r="193" spans="1:8" x14ac:dyDescent="0.35">
      <c r="C193" s="18"/>
      <c r="D193" s="18"/>
    </row>
    <row r="194" spans="1:8" x14ac:dyDescent="0.35">
      <c r="A194" t="s">
        <v>32</v>
      </c>
      <c r="B194" t="s">
        <v>70</v>
      </c>
      <c r="C194" s="87">
        <v>0</v>
      </c>
      <c r="D194" s="87">
        <v>0</v>
      </c>
      <c r="E194" s="91">
        <v>1</v>
      </c>
      <c r="F194">
        <v>1</v>
      </c>
      <c r="G194">
        <v>1</v>
      </c>
      <c r="H194">
        <v>1</v>
      </c>
    </row>
    <row r="195" spans="1:8" x14ac:dyDescent="0.35">
      <c r="B195" t="s">
        <v>71</v>
      </c>
      <c r="C195" s="87">
        <v>0</v>
      </c>
      <c r="D195" s="87">
        <v>0</v>
      </c>
      <c r="E195" s="91">
        <v>0</v>
      </c>
      <c r="F195">
        <v>0</v>
      </c>
      <c r="G195">
        <v>0</v>
      </c>
      <c r="H195">
        <v>0</v>
      </c>
    </row>
    <row r="196" spans="1:8" x14ac:dyDescent="0.35">
      <c r="B196" t="s">
        <v>72</v>
      </c>
      <c r="C196" s="87">
        <v>1</v>
      </c>
      <c r="D196" s="87">
        <v>2</v>
      </c>
      <c r="E196" s="91">
        <v>1</v>
      </c>
      <c r="F196">
        <v>2</v>
      </c>
      <c r="G196">
        <v>2</v>
      </c>
      <c r="H196">
        <v>1</v>
      </c>
    </row>
    <row r="197" spans="1:8" x14ac:dyDescent="0.35">
      <c r="B197" t="s">
        <v>73</v>
      </c>
      <c r="C197" s="87">
        <v>0</v>
      </c>
      <c r="D197" s="87">
        <v>0</v>
      </c>
      <c r="E197" s="91">
        <v>0</v>
      </c>
      <c r="F197">
        <v>0</v>
      </c>
      <c r="G197">
        <v>0</v>
      </c>
      <c r="H197">
        <v>0</v>
      </c>
    </row>
    <row r="198" spans="1:8" x14ac:dyDescent="0.35">
      <c r="B198" t="s">
        <v>74</v>
      </c>
      <c r="C198" s="87">
        <v>0</v>
      </c>
      <c r="D198" s="87">
        <v>0</v>
      </c>
      <c r="E198" s="91">
        <v>0</v>
      </c>
      <c r="F198">
        <v>0</v>
      </c>
      <c r="G198">
        <v>0</v>
      </c>
      <c r="H198">
        <v>0</v>
      </c>
    </row>
    <row r="199" spans="1:8" x14ac:dyDescent="0.35">
      <c r="B199" t="s">
        <v>75</v>
      </c>
      <c r="C199" s="87">
        <v>0</v>
      </c>
      <c r="D199" s="87">
        <v>0</v>
      </c>
      <c r="E199" s="91">
        <v>0</v>
      </c>
      <c r="F199">
        <v>0</v>
      </c>
      <c r="G199">
        <v>0</v>
      </c>
      <c r="H199">
        <v>0</v>
      </c>
    </row>
    <row r="200" spans="1:8" x14ac:dyDescent="0.35">
      <c r="B200" t="s">
        <v>76</v>
      </c>
      <c r="C200" s="87">
        <v>0</v>
      </c>
      <c r="D200" s="87">
        <v>0</v>
      </c>
      <c r="E200" s="91">
        <v>0</v>
      </c>
      <c r="F200">
        <v>0</v>
      </c>
      <c r="G200">
        <v>0</v>
      </c>
      <c r="H200">
        <v>0</v>
      </c>
    </row>
    <row r="201" spans="1:8" x14ac:dyDescent="0.35">
      <c r="B201" t="s">
        <v>77</v>
      </c>
      <c r="C201" s="87">
        <v>0</v>
      </c>
      <c r="D201" s="87">
        <v>0</v>
      </c>
      <c r="E201" s="91">
        <v>0</v>
      </c>
      <c r="F201">
        <v>0</v>
      </c>
      <c r="G201">
        <v>0</v>
      </c>
      <c r="H201">
        <v>0</v>
      </c>
    </row>
    <row r="202" spans="1:8" x14ac:dyDescent="0.35">
      <c r="B202" t="s">
        <v>78</v>
      </c>
      <c r="C202" s="87">
        <v>1</v>
      </c>
      <c r="D202" s="87">
        <v>4</v>
      </c>
      <c r="E202" s="91">
        <v>4</v>
      </c>
      <c r="F202">
        <v>5</v>
      </c>
      <c r="G202">
        <v>5</v>
      </c>
      <c r="H202">
        <v>5</v>
      </c>
    </row>
    <row r="203" spans="1:8" x14ac:dyDescent="0.35">
      <c r="B203" t="s">
        <v>67</v>
      </c>
      <c r="C203" s="87">
        <v>0</v>
      </c>
      <c r="D203" s="87">
        <v>0</v>
      </c>
      <c r="E203" s="91">
        <v>0</v>
      </c>
      <c r="F203">
        <v>0</v>
      </c>
      <c r="G203">
        <v>0</v>
      </c>
      <c r="H203">
        <v>0</v>
      </c>
    </row>
    <row r="204" spans="1:8" ht="15" thickBot="1" x14ac:dyDescent="0.4">
      <c r="B204" s="16" t="s">
        <v>110</v>
      </c>
      <c r="C204" s="14">
        <f t="shared" ref="C204:H204" si="16">SUM(C194:C203)</f>
        <v>2</v>
      </c>
      <c r="D204" s="14">
        <f t="shared" si="16"/>
        <v>6</v>
      </c>
      <c r="E204" s="14">
        <f t="shared" si="16"/>
        <v>6</v>
      </c>
      <c r="F204" s="14">
        <f t="shared" si="16"/>
        <v>8</v>
      </c>
      <c r="G204" s="14">
        <f t="shared" si="16"/>
        <v>8</v>
      </c>
      <c r="H204" s="14">
        <f t="shared" si="16"/>
        <v>7</v>
      </c>
    </row>
    <row r="205" spans="1:8" x14ac:dyDescent="0.35">
      <c r="C205" s="18"/>
      <c r="D205" s="18"/>
    </row>
    <row r="206" spans="1:8" x14ac:dyDescent="0.35">
      <c r="A206" t="s">
        <v>67</v>
      </c>
      <c r="B206" t="s">
        <v>70</v>
      </c>
      <c r="C206" s="87">
        <v>8</v>
      </c>
      <c r="D206" s="87">
        <v>7</v>
      </c>
      <c r="E206" s="91">
        <v>12</v>
      </c>
      <c r="F206">
        <v>9</v>
      </c>
      <c r="G206">
        <v>9</v>
      </c>
      <c r="H206">
        <v>9</v>
      </c>
    </row>
    <row r="207" spans="1:8" x14ac:dyDescent="0.35">
      <c r="B207" t="s">
        <v>71</v>
      </c>
      <c r="C207" s="87">
        <v>7</v>
      </c>
      <c r="D207" s="87">
        <v>7</v>
      </c>
      <c r="E207" s="91">
        <v>9</v>
      </c>
      <c r="F207">
        <v>9</v>
      </c>
      <c r="G207">
        <v>9</v>
      </c>
      <c r="H207">
        <v>10</v>
      </c>
    </row>
    <row r="208" spans="1:8" x14ac:dyDescent="0.35">
      <c r="B208" t="s">
        <v>72</v>
      </c>
      <c r="C208" s="87">
        <v>2</v>
      </c>
      <c r="D208" s="87">
        <v>1</v>
      </c>
      <c r="E208" s="91">
        <v>3</v>
      </c>
      <c r="F208">
        <v>1</v>
      </c>
      <c r="G208">
        <v>2</v>
      </c>
      <c r="H208">
        <v>2</v>
      </c>
    </row>
    <row r="209" spans="2:8" x14ac:dyDescent="0.35">
      <c r="B209" t="s">
        <v>73</v>
      </c>
      <c r="C209" s="87">
        <v>7</v>
      </c>
      <c r="D209" s="87">
        <v>2</v>
      </c>
      <c r="E209" s="91">
        <v>3</v>
      </c>
      <c r="F209">
        <v>3</v>
      </c>
      <c r="G209">
        <v>3</v>
      </c>
      <c r="H209">
        <v>3</v>
      </c>
    </row>
    <row r="210" spans="2:8" x14ac:dyDescent="0.35">
      <c r="B210" t="s">
        <v>74</v>
      </c>
      <c r="C210" s="87">
        <v>0</v>
      </c>
      <c r="D210" s="87">
        <v>0</v>
      </c>
      <c r="E210" s="91">
        <v>0</v>
      </c>
      <c r="F210">
        <v>0</v>
      </c>
      <c r="G210">
        <v>0</v>
      </c>
      <c r="H210">
        <v>0</v>
      </c>
    </row>
    <row r="211" spans="2:8" x14ac:dyDescent="0.35">
      <c r="B211" t="s">
        <v>75</v>
      </c>
      <c r="C211" s="87">
        <v>0</v>
      </c>
      <c r="D211" s="87">
        <v>0</v>
      </c>
      <c r="E211" s="91">
        <v>0</v>
      </c>
      <c r="F211">
        <v>0</v>
      </c>
      <c r="G211">
        <v>0</v>
      </c>
      <c r="H211">
        <v>0</v>
      </c>
    </row>
    <row r="212" spans="2:8" x14ac:dyDescent="0.35">
      <c r="B212" t="s">
        <v>76</v>
      </c>
      <c r="C212" s="87">
        <v>0</v>
      </c>
      <c r="D212" s="87">
        <v>0</v>
      </c>
      <c r="E212" s="91">
        <v>0</v>
      </c>
      <c r="F212">
        <v>0</v>
      </c>
      <c r="G212">
        <v>0</v>
      </c>
      <c r="H212">
        <v>0</v>
      </c>
    </row>
    <row r="213" spans="2:8" x14ac:dyDescent="0.35">
      <c r="B213" t="s">
        <v>77</v>
      </c>
      <c r="C213" s="87">
        <v>0</v>
      </c>
      <c r="D213" s="87">
        <v>0</v>
      </c>
      <c r="E213" s="91">
        <v>0</v>
      </c>
      <c r="F213">
        <v>0</v>
      </c>
      <c r="G213">
        <v>0</v>
      </c>
      <c r="H213">
        <v>0</v>
      </c>
    </row>
    <row r="214" spans="2:8" x14ac:dyDescent="0.35">
      <c r="B214" t="s">
        <v>78</v>
      </c>
      <c r="C214" s="87">
        <v>4</v>
      </c>
      <c r="D214" s="87">
        <v>1</v>
      </c>
      <c r="E214" s="91">
        <v>1</v>
      </c>
      <c r="F214">
        <v>1</v>
      </c>
      <c r="G214">
        <v>1</v>
      </c>
      <c r="H214">
        <v>1</v>
      </c>
    </row>
    <row r="215" spans="2:8" x14ac:dyDescent="0.35">
      <c r="B215" t="s">
        <v>67</v>
      </c>
      <c r="C215" s="87">
        <v>0</v>
      </c>
      <c r="D215" s="87">
        <v>0</v>
      </c>
      <c r="E215" s="91">
        <v>0</v>
      </c>
      <c r="F215">
        <v>0</v>
      </c>
      <c r="G215">
        <v>0</v>
      </c>
      <c r="H215">
        <v>0</v>
      </c>
    </row>
    <row r="216" spans="2:8" ht="15" thickBot="1" x14ac:dyDescent="0.4">
      <c r="B216" s="16" t="s">
        <v>110</v>
      </c>
      <c r="C216" s="14">
        <f t="shared" ref="C216:H216" si="17">SUM(C206:C215)</f>
        <v>28</v>
      </c>
      <c r="D216" s="14">
        <f t="shared" si="17"/>
        <v>18</v>
      </c>
      <c r="E216" s="14">
        <f t="shared" si="17"/>
        <v>28</v>
      </c>
      <c r="F216" s="14">
        <f t="shared" si="17"/>
        <v>23</v>
      </c>
      <c r="G216" s="14">
        <f t="shared" si="17"/>
        <v>24</v>
      </c>
      <c r="H216" s="14">
        <f t="shared" si="17"/>
        <v>25</v>
      </c>
    </row>
  </sheetData>
  <sheetProtection algorithmName="SHA-512" hashValue="Ee8z+qLDMYOFiVJxLaI+7n5J+pA0mJLgLaWSBLPjwUNpyx3ZQFngQ7sLr6Xfo0xgiQ6Mz3DYwxdZ5SMGO/I9dw==" saltValue="dT5h4WRCDLRxKHAjYuIKjQ==" spinCount="100000" sheet="1" objects="1" scenarios="1"/>
  <mergeCells count="1">
    <mergeCell ref="A1:D1"/>
  </mergeCells>
  <pageMargins left="0.7" right="0.7" top="0.75" bottom="0.75" header="0.3" footer="0.3"/>
  <pageSetup paperSize="9" scale="73" fitToHeight="0" orientation="portrait" r:id="rId1"/>
  <headerFooter>
    <oddFooter>&amp;C_x000D_&amp;1#&amp;"Calibri"&amp;10&amp;KFF0000 Public</oddFooter>
  </headerFooter>
  <rowBreaks count="2" manualBreakCount="2">
    <brk id="48" max="16383" man="1"/>
    <brk id="15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09"/>
  <sheetViews>
    <sheetView topLeftCell="A102" zoomScaleNormal="100" zoomScaleSheetLayoutView="100" workbookViewId="0">
      <selection activeCell="L24" sqref="L24"/>
    </sheetView>
  </sheetViews>
  <sheetFormatPr defaultRowHeight="14.5" x14ac:dyDescent="0.35"/>
  <cols>
    <col min="1" max="1" width="45.54296875" customWidth="1"/>
    <col min="2" max="2" width="16.1796875" customWidth="1"/>
    <col min="3" max="4" width="9.1796875" bestFit="1" customWidth="1"/>
  </cols>
  <sheetData>
    <row r="1" spans="1:8" ht="15.5" x14ac:dyDescent="0.35">
      <c r="A1" s="154" t="s">
        <v>2</v>
      </c>
      <c r="B1" s="154"/>
      <c r="C1" s="154"/>
      <c r="D1" s="154"/>
      <c r="E1" s="154"/>
      <c r="F1" s="154"/>
    </row>
    <row r="2" spans="1:8" x14ac:dyDescent="0.35">
      <c r="C2" s="1">
        <v>2018</v>
      </c>
      <c r="D2" s="1">
        <v>2019</v>
      </c>
      <c r="E2" s="1">
        <v>2020</v>
      </c>
      <c r="F2" s="57">
        <v>2021</v>
      </c>
      <c r="G2" s="57">
        <v>2022</v>
      </c>
      <c r="H2" s="57">
        <v>2023</v>
      </c>
    </row>
    <row r="3" spans="1:8" x14ac:dyDescent="0.35">
      <c r="A3" s="7" t="s">
        <v>135</v>
      </c>
      <c r="B3" s="8"/>
      <c r="C3" s="8"/>
      <c r="D3" s="8"/>
      <c r="E3" s="8"/>
      <c r="F3" s="8"/>
      <c r="G3" s="8"/>
      <c r="H3" s="8"/>
    </row>
    <row r="4" spans="1:8" x14ac:dyDescent="0.35">
      <c r="A4" s="6" t="s">
        <v>154</v>
      </c>
      <c r="B4" s="6" t="s">
        <v>11</v>
      </c>
      <c r="C4" s="15">
        <f>C10+C18+C21+C22+C23+C24+C25</f>
        <v>384</v>
      </c>
      <c r="D4" s="15">
        <f>D10+D18+D21+D22+D23+D24+D25+D11+D19</f>
        <v>509</v>
      </c>
      <c r="E4" s="15">
        <f>E10+E18+E21+E22+E23+E24+E25+E11+E19</f>
        <v>545</v>
      </c>
      <c r="F4" s="15">
        <f>F10+F18+F21+F22+F23+F24+F25+F11+F19</f>
        <v>615</v>
      </c>
      <c r="G4" s="15">
        <f>G10+G18+G21+G22+G23+G24+G25+G11+G19</f>
        <v>714</v>
      </c>
      <c r="H4" s="15">
        <f>H10+H18+H21+H22+H23+H24+H25+H11+H19</f>
        <v>840</v>
      </c>
    </row>
    <row r="5" spans="1:8" x14ac:dyDescent="0.35">
      <c r="A5" s="3" t="s">
        <v>3</v>
      </c>
      <c r="B5" t="s">
        <v>14</v>
      </c>
      <c r="C5" s="18">
        <v>3</v>
      </c>
      <c r="D5" s="18">
        <v>3</v>
      </c>
      <c r="E5">
        <v>4</v>
      </c>
      <c r="F5">
        <v>6</v>
      </c>
      <c r="G5">
        <v>6</v>
      </c>
      <c r="H5">
        <v>6</v>
      </c>
    </row>
    <row r="6" spans="1:8" x14ac:dyDescent="0.35">
      <c r="A6" s="3"/>
      <c r="B6" t="s">
        <v>15</v>
      </c>
      <c r="C6" s="18">
        <v>9</v>
      </c>
      <c r="D6" s="18">
        <v>10</v>
      </c>
      <c r="E6">
        <v>10</v>
      </c>
      <c r="F6">
        <v>10</v>
      </c>
      <c r="G6">
        <v>10</v>
      </c>
      <c r="H6">
        <v>11</v>
      </c>
    </row>
    <row r="7" spans="1:8" x14ac:dyDescent="0.35">
      <c r="A7" s="3"/>
      <c r="B7" t="s">
        <v>16</v>
      </c>
      <c r="C7" s="18">
        <v>24</v>
      </c>
      <c r="D7" s="18">
        <v>37</v>
      </c>
      <c r="E7">
        <v>38</v>
      </c>
      <c r="F7">
        <v>44</v>
      </c>
      <c r="G7">
        <v>50</v>
      </c>
      <c r="H7">
        <v>53</v>
      </c>
    </row>
    <row r="8" spans="1:8" x14ac:dyDescent="0.35">
      <c r="A8" s="3"/>
      <c r="B8" t="s">
        <v>17</v>
      </c>
      <c r="C8" s="18">
        <v>28</v>
      </c>
      <c r="D8" s="18">
        <v>39</v>
      </c>
      <c r="E8">
        <v>43</v>
      </c>
      <c r="F8">
        <v>49</v>
      </c>
      <c r="G8">
        <v>58</v>
      </c>
      <c r="H8">
        <v>67</v>
      </c>
    </row>
    <row r="9" spans="1:8" x14ac:dyDescent="0.35">
      <c r="A9" s="3"/>
      <c r="B9" t="s">
        <v>18</v>
      </c>
      <c r="C9" s="18">
        <v>69</v>
      </c>
      <c r="D9" s="18">
        <v>90</v>
      </c>
      <c r="E9">
        <v>92</v>
      </c>
      <c r="F9">
        <v>108</v>
      </c>
      <c r="G9">
        <v>127</v>
      </c>
      <c r="H9">
        <v>155</v>
      </c>
    </row>
    <row r="10" spans="1:8" ht="15" thickBot="1" x14ac:dyDescent="0.4">
      <c r="A10" s="3"/>
      <c r="B10" s="16" t="s">
        <v>110</v>
      </c>
      <c r="C10" s="14">
        <f t="shared" ref="C10:H10" si="0">SUM(C5:C9)</f>
        <v>133</v>
      </c>
      <c r="D10" s="14">
        <f t="shared" si="0"/>
        <v>179</v>
      </c>
      <c r="E10" s="14">
        <f t="shared" si="0"/>
        <v>187</v>
      </c>
      <c r="F10" s="14">
        <f t="shared" si="0"/>
        <v>217</v>
      </c>
      <c r="G10" s="14">
        <f t="shared" si="0"/>
        <v>251</v>
      </c>
      <c r="H10" s="14">
        <f t="shared" si="0"/>
        <v>292</v>
      </c>
    </row>
    <row r="11" spans="1:8" x14ac:dyDescent="0.35">
      <c r="A11" s="60" t="s">
        <v>350</v>
      </c>
      <c r="C11" s="18"/>
      <c r="D11" s="61">
        <v>2</v>
      </c>
      <c r="E11" s="61">
        <v>2</v>
      </c>
      <c r="F11" s="61">
        <v>2</v>
      </c>
      <c r="G11" s="60">
        <v>2</v>
      </c>
      <c r="H11" s="60">
        <v>2</v>
      </c>
    </row>
    <row r="12" spans="1:8" x14ac:dyDescent="0.35">
      <c r="A12" s="60"/>
      <c r="C12" s="18"/>
      <c r="D12" s="61"/>
      <c r="E12" s="61"/>
      <c r="F12" s="61"/>
    </row>
    <row r="13" spans="1:8" x14ac:dyDescent="0.35">
      <c r="A13" s="3" t="s">
        <v>9</v>
      </c>
      <c r="B13" t="s">
        <v>14</v>
      </c>
      <c r="C13" s="18">
        <v>4</v>
      </c>
      <c r="D13" s="18">
        <v>4</v>
      </c>
      <c r="E13">
        <v>6</v>
      </c>
      <c r="F13">
        <v>6</v>
      </c>
      <c r="G13">
        <v>6</v>
      </c>
      <c r="H13">
        <v>6</v>
      </c>
    </row>
    <row r="14" spans="1:8" x14ac:dyDescent="0.35">
      <c r="A14" s="3"/>
      <c r="B14" t="s">
        <v>15</v>
      </c>
      <c r="C14" s="18">
        <v>2</v>
      </c>
      <c r="D14" s="18">
        <v>3</v>
      </c>
      <c r="E14">
        <v>4</v>
      </c>
      <c r="F14">
        <v>4</v>
      </c>
      <c r="G14">
        <v>6</v>
      </c>
      <c r="H14">
        <v>6</v>
      </c>
    </row>
    <row r="15" spans="1:8" x14ac:dyDescent="0.35">
      <c r="A15" s="3"/>
      <c r="B15" t="s">
        <v>16</v>
      </c>
      <c r="C15" s="18">
        <v>19</v>
      </c>
      <c r="D15" s="18">
        <v>26</v>
      </c>
      <c r="E15">
        <v>28</v>
      </c>
      <c r="F15">
        <v>33</v>
      </c>
      <c r="G15">
        <v>36</v>
      </c>
      <c r="H15">
        <v>40</v>
      </c>
    </row>
    <row r="16" spans="1:8" x14ac:dyDescent="0.35">
      <c r="A16" s="3"/>
      <c r="B16" t="s">
        <v>17</v>
      </c>
      <c r="C16" s="18">
        <v>28</v>
      </c>
      <c r="D16" s="18">
        <v>37</v>
      </c>
      <c r="E16">
        <v>45</v>
      </c>
      <c r="F16">
        <v>53</v>
      </c>
      <c r="G16">
        <v>59</v>
      </c>
      <c r="H16">
        <v>69</v>
      </c>
    </row>
    <row r="17" spans="1:8" x14ac:dyDescent="0.35">
      <c r="A17" s="3"/>
      <c r="B17" t="s">
        <v>18</v>
      </c>
      <c r="C17" s="18">
        <v>40</v>
      </c>
      <c r="D17" s="18">
        <v>53</v>
      </c>
      <c r="E17">
        <v>58</v>
      </c>
      <c r="F17">
        <v>68</v>
      </c>
      <c r="G17">
        <v>80</v>
      </c>
      <c r="H17">
        <v>102</v>
      </c>
    </row>
    <row r="18" spans="1:8" ht="15" thickBot="1" x14ac:dyDescent="0.4">
      <c r="A18" s="3"/>
      <c r="B18" s="16" t="s">
        <v>110</v>
      </c>
      <c r="C18" s="14">
        <f t="shared" ref="C18:H18" si="1">SUM(C13:C17)</f>
        <v>93</v>
      </c>
      <c r="D18" s="14">
        <f t="shared" si="1"/>
        <v>123</v>
      </c>
      <c r="E18" s="14">
        <f t="shared" si="1"/>
        <v>141</v>
      </c>
      <c r="F18" s="14">
        <f t="shared" si="1"/>
        <v>164</v>
      </c>
      <c r="G18" s="14">
        <f t="shared" si="1"/>
        <v>187</v>
      </c>
      <c r="H18" s="14">
        <f t="shared" si="1"/>
        <v>223</v>
      </c>
    </row>
    <row r="19" spans="1:8" x14ac:dyDescent="0.35">
      <c r="A19" s="60" t="s">
        <v>350</v>
      </c>
      <c r="C19" s="18"/>
      <c r="D19" s="61">
        <v>3</v>
      </c>
      <c r="E19" s="61">
        <v>3</v>
      </c>
      <c r="F19" s="61">
        <v>3</v>
      </c>
      <c r="G19" s="60">
        <v>3</v>
      </c>
      <c r="H19" s="60">
        <v>3</v>
      </c>
    </row>
    <row r="20" spans="1:8" x14ac:dyDescent="0.35">
      <c r="A20" s="60"/>
      <c r="C20" s="18"/>
      <c r="D20" s="61"/>
      <c r="E20" s="61"/>
      <c r="F20" s="61"/>
    </row>
    <row r="21" spans="1:8" ht="15" thickBot="1" x14ac:dyDescent="0.4">
      <c r="A21" t="s">
        <v>65</v>
      </c>
      <c r="B21" s="16" t="s">
        <v>11</v>
      </c>
      <c r="C21" s="14">
        <v>43</v>
      </c>
      <c r="D21" s="14">
        <v>53</v>
      </c>
      <c r="E21" s="14">
        <v>54</v>
      </c>
      <c r="F21" s="14">
        <v>58</v>
      </c>
      <c r="G21" s="14">
        <v>67</v>
      </c>
      <c r="H21" s="14">
        <v>78</v>
      </c>
    </row>
    <row r="22" spans="1:8" ht="15" thickBot="1" x14ac:dyDescent="0.4">
      <c r="A22" t="s">
        <v>32</v>
      </c>
      <c r="B22" s="16" t="s">
        <v>11</v>
      </c>
      <c r="C22" s="14">
        <v>37</v>
      </c>
      <c r="D22" s="14">
        <v>49</v>
      </c>
      <c r="E22" s="14">
        <v>51</v>
      </c>
      <c r="F22" s="14">
        <v>58</v>
      </c>
      <c r="G22" s="14">
        <v>69</v>
      </c>
      <c r="H22" s="14">
        <v>88</v>
      </c>
    </row>
    <row r="23" spans="1:8" ht="15" thickBot="1" x14ac:dyDescent="0.4">
      <c r="A23" t="s">
        <v>66</v>
      </c>
      <c r="B23" s="16" t="s">
        <v>11</v>
      </c>
      <c r="C23" s="14">
        <v>5</v>
      </c>
      <c r="D23" s="14">
        <v>6</v>
      </c>
      <c r="E23" s="14">
        <v>7</v>
      </c>
      <c r="F23" s="14">
        <v>7</v>
      </c>
      <c r="G23" s="14">
        <v>7</v>
      </c>
      <c r="H23" s="14">
        <v>7</v>
      </c>
    </row>
    <row r="24" spans="1:8" ht="15" thickBot="1" x14ac:dyDescent="0.4">
      <c r="A24" t="s">
        <v>10</v>
      </c>
      <c r="B24" s="16" t="s">
        <v>11</v>
      </c>
      <c r="C24" s="14">
        <v>73</v>
      </c>
      <c r="D24" s="14">
        <v>94</v>
      </c>
      <c r="E24" s="14">
        <v>100</v>
      </c>
      <c r="F24" s="14">
        <v>106</v>
      </c>
      <c r="G24" s="14">
        <v>127</v>
      </c>
      <c r="H24" s="14">
        <v>143</v>
      </c>
    </row>
    <row r="25" spans="1:8" ht="15" thickBot="1" x14ac:dyDescent="0.4">
      <c r="A25" t="s">
        <v>67</v>
      </c>
      <c r="B25" s="16" t="s">
        <v>11</v>
      </c>
      <c r="C25" s="90">
        <v>0</v>
      </c>
      <c r="D25" s="90">
        <v>0</v>
      </c>
      <c r="E25" s="90">
        <v>0</v>
      </c>
      <c r="F25" s="90">
        <v>0</v>
      </c>
      <c r="G25" s="90">
        <v>1</v>
      </c>
      <c r="H25" s="90">
        <v>4</v>
      </c>
    </row>
    <row r="26" spans="1:8" x14ac:dyDescent="0.35">
      <c r="C26" s="18"/>
      <c r="D26" s="18"/>
    </row>
    <row r="27" spans="1:8" x14ac:dyDescent="0.35">
      <c r="A27" s="6" t="s">
        <v>155</v>
      </c>
      <c r="B27" s="6" t="s">
        <v>11</v>
      </c>
      <c r="C27" s="15">
        <f t="shared" ref="C27:H27" si="2">C33+C40+C42+C43+C44+C45</f>
        <v>13</v>
      </c>
      <c r="D27" s="15">
        <f t="shared" si="2"/>
        <v>19</v>
      </c>
      <c r="E27" s="15">
        <f t="shared" si="2"/>
        <v>18</v>
      </c>
      <c r="F27" s="15">
        <f t="shared" si="2"/>
        <v>19</v>
      </c>
      <c r="G27" s="15">
        <f t="shared" si="2"/>
        <v>19</v>
      </c>
      <c r="H27" s="15">
        <f t="shared" si="2"/>
        <v>21</v>
      </c>
    </row>
    <row r="28" spans="1:8" x14ac:dyDescent="0.35">
      <c r="A28" s="3" t="s">
        <v>3</v>
      </c>
      <c r="B28" t="s">
        <v>14</v>
      </c>
      <c r="C28" s="87">
        <v>0</v>
      </c>
      <c r="D28" s="87">
        <v>0</v>
      </c>
      <c r="E28">
        <v>0</v>
      </c>
      <c r="F28">
        <v>0</v>
      </c>
      <c r="G28">
        <v>0</v>
      </c>
      <c r="H28">
        <v>0</v>
      </c>
    </row>
    <row r="29" spans="1:8" x14ac:dyDescent="0.35">
      <c r="A29" s="3"/>
      <c r="B29" t="s">
        <v>15</v>
      </c>
      <c r="C29" s="87">
        <v>0</v>
      </c>
      <c r="D29" s="87">
        <v>0</v>
      </c>
      <c r="E29">
        <v>0</v>
      </c>
      <c r="F29">
        <v>0</v>
      </c>
      <c r="G29">
        <v>0</v>
      </c>
      <c r="H29">
        <v>0</v>
      </c>
    </row>
    <row r="30" spans="1:8" x14ac:dyDescent="0.35">
      <c r="A30" s="3"/>
      <c r="B30" t="s">
        <v>16</v>
      </c>
      <c r="C30" s="87">
        <v>0</v>
      </c>
      <c r="D30" s="87">
        <v>1</v>
      </c>
      <c r="E30">
        <v>1</v>
      </c>
      <c r="F30">
        <v>1</v>
      </c>
      <c r="G30">
        <v>1</v>
      </c>
      <c r="H30">
        <v>1</v>
      </c>
    </row>
    <row r="31" spans="1:8" x14ac:dyDescent="0.35">
      <c r="A31" s="3"/>
      <c r="B31" t="s">
        <v>17</v>
      </c>
      <c r="C31" s="87">
        <v>4</v>
      </c>
      <c r="D31" s="87">
        <v>6</v>
      </c>
      <c r="E31">
        <v>5</v>
      </c>
      <c r="F31">
        <v>5</v>
      </c>
      <c r="G31">
        <v>5</v>
      </c>
      <c r="H31">
        <v>6</v>
      </c>
    </row>
    <row r="32" spans="1:8" x14ac:dyDescent="0.35">
      <c r="A32" s="3"/>
      <c r="B32" t="s">
        <v>18</v>
      </c>
      <c r="C32" s="87">
        <v>3</v>
      </c>
      <c r="D32" s="87">
        <v>3</v>
      </c>
      <c r="E32">
        <v>3</v>
      </c>
      <c r="F32">
        <v>3</v>
      </c>
      <c r="G32">
        <v>3</v>
      </c>
      <c r="H32">
        <v>3</v>
      </c>
    </row>
    <row r="33" spans="1:8" ht="15" thickBot="1" x14ac:dyDescent="0.4">
      <c r="A33" s="3"/>
      <c r="B33" s="16" t="s">
        <v>110</v>
      </c>
      <c r="C33" s="14">
        <f t="shared" ref="C33:H33" si="3">SUM(C28:C32)</f>
        <v>7</v>
      </c>
      <c r="D33" s="14">
        <f t="shared" si="3"/>
        <v>10</v>
      </c>
      <c r="E33" s="14">
        <f t="shared" si="3"/>
        <v>9</v>
      </c>
      <c r="F33" s="14">
        <f t="shared" si="3"/>
        <v>9</v>
      </c>
      <c r="G33" s="14">
        <f t="shared" si="3"/>
        <v>9</v>
      </c>
      <c r="H33" s="14">
        <f t="shared" si="3"/>
        <v>10</v>
      </c>
    </row>
    <row r="34" spans="1:8" x14ac:dyDescent="0.35">
      <c r="A34" s="3"/>
      <c r="C34" s="18"/>
      <c r="D34" s="18"/>
    </row>
    <row r="35" spans="1:8" x14ac:dyDescent="0.35">
      <c r="A35" s="3" t="s">
        <v>9</v>
      </c>
      <c r="B35" t="s">
        <v>14</v>
      </c>
      <c r="C35">
        <v>0</v>
      </c>
      <c r="D35">
        <v>0</v>
      </c>
      <c r="E35">
        <v>0</v>
      </c>
      <c r="F35">
        <v>0</v>
      </c>
      <c r="G35">
        <v>0</v>
      </c>
      <c r="H35">
        <v>0</v>
      </c>
    </row>
    <row r="36" spans="1:8" x14ac:dyDescent="0.35">
      <c r="A36" s="3"/>
      <c r="B36" t="s">
        <v>15</v>
      </c>
      <c r="C36">
        <v>0</v>
      </c>
      <c r="D36">
        <v>0</v>
      </c>
      <c r="E36">
        <v>0</v>
      </c>
      <c r="F36">
        <v>0</v>
      </c>
      <c r="G36">
        <v>0</v>
      </c>
      <c r="H36">
        <v>0</v>
      </c>
    </row>
    <row r="37" spans="1:8" x14ac:dyDescent="0.35">
      <c r="A37" s="3"/>
      <c r="B37" t="s">
        <v>16</v>
      </c>
      <c r="C37">
        <v>0</v>
      </c>
      <c r="D37">
        <v>0</v>
      </c>
      <c r="E37">
        <v>0</v>
      </c>
      <c r="F37">
        <v>0</v>
      </c>
      <c r="G37">
        <v>0</v>
      </c>
      <c r="H37">
        <v>0</v>
      </c>
    </row>
    <row r="38" spans="1:8" x14ac:dyDescent="0.35">
      <c r="A38" s="3"/>
      <c r="B38" t="s">
        <v>17</v>
      </c>
      <c r="C38">
        <v>0</v>
      </c>
      <c r="D38">
        <v>0</v>
      </c>
      <c r="E38">
        <v>0</v>
      </c>
      <c r="F38">
        <v>0</v>
      </c>
      <c r="G38">
        <v>0</v>
      </c>
      <c r="H38">
        <v>1</v>
      </c>
    </row>
    <row r="39" spans="1:8" x14ac:dyDescent="0.35">
      <c r="A39" s="3"/>
      <c r="B39" t="s">
        <v>18</v>
      </c>
      <c r="C39" s="87">
        <v>2</v>
      </c>
      <c r="D39" s="87">
        <v>3</v>
      </c>
      <c r="E39">
        <v>2</v>
      </c>
      <c r="F39">
        <v>2</v>
      </c>
      <c r="G39">
        <v>2</v>
      </c>
      <c r="H39">
        <v>2</v>
      </c>
    </row>
    <row r="40" spans="1:8" ht="15" thickBot="1" x14ac:dyDescent="0.4">
      <c r="A40" s="3"/>
      <c r="B40" s="16" t="s">
        <v>110</v>
      </c>
      <c r="C40" s="14">
        <f t="shared" ref="C40:H40" si="4">SUM(C35:C39)</f>
        <v>2</v>
      </c>
      <c r="D40" s="14">
        <f t="shared" si="4"/>
        <v>3</v>
      </c>
      <c r="E40" s="14">
        <f t="shared" si="4"/>
        <v>2</v>
      </c>
      <c r="F40" s="14">
        <f t="shared" si="4"/>
        <v>2</v>
      </c>
      <c r="G40" s="14">
        <f t="shared" si="4"/>
        <v>2</v>
      </c>
      <c r="H40" s="14">
        <f t="shared" si="4"/>
        <v>3</v>
      </c>
    </row>
    <row r="41" spans="1:8" x14ac:dyDescent="0.35">
      <c r="A41" s="3"/>
      <c r="C41" s="18"/>
      <c r="D41" s="18"/>
    </row>
    <row r="42" spans="1:8" ht="15" thickBot="1" x14ac:dyDescent="0.4">
      <c r="A42" t="s">
        <v>65</v>
      </c>
      <c r="B42" s="16" t="s">
        <v>11</v>
      </c>
      <c r="C42" s="90">
        <v>0</v>
      </c>
      <c r="D42" s="90">
        <v>0</v>
      </c>
      <c r="E42" s="90">
        <v>0</v>
      </c>
      <c r="F42" s="90">
        <v>0</v>
      </c>
      <c r="G42" s="90">
        <v>0</v>
      </c>
      <c r="H42" s="90">
        <v>0</v>
      </c>
    </row>
    <row r="43" spans="1:8" ht="15" thickBot="1" x14ac:dyDescent="0.4">
      <c r="A43" t="s">
        <v>32</v>
      </c>
      <c r="B43" s="16" t="s">
        <v>11</v>
      </c>
      <c r="C43" s="14">
        <v>1</v>
      </c>
      <c r="D43" s="14">
        <v>1</v>
      </c>
      <c r="E43" s="14">
        <v>1</v>
      </c>
      <c r="F43" s="14">
        <v>2</v>
      </c>
      <c r="G43" s="14">
        <v>2</v>
      </c>
      <c r="H43" s="14">
        <v>2</v>
      </c>
    </row>
    <row r="44" spans="1:8" ht="15" thickBot="1" x14ac:dyDescent="0.4">
      <c r="A44" t="s">
        <v>10</v>
      </c>
      <c r="B44" s="16" t="s">
        <v>11</v>
      </c>
      <c r="C44" s="14">
        <v>3</v>
      </c>
      <c r="D44" s="14">
        <v>5</v>
      </c>
      <c r="E44" s="14">
        <v>6</v>
      </c>
      <c r="F44" s="14">
        <v>6</v>
      </c>
      <c r="G44" s="14">
        <v>6</v>
      </c>
      <c r="H44" s="14">
        <v>6</v>
      </c>
    </row>
    <row r="45" spans="1:8" ht="15" thickBot="1" x14ac:dyDescent="0.4">
      <c r="A45" t="s">
        <v>67</v>
      </c>
      <c r="B45" s="16" t="s">
        <v>11</v>
      </c>
      <c r="C45" s="90">
        <v>0</v>
      </c>
      <c r="D45" s="90">
        <v>0</v>
      </c>
      <c r="E45" s="90">
        <v>0</v>
      </c>
      <c r="F45" s="90">
        <v>0</v>
      </c>
      <c r="G45" s="90">
        <v>0</v>
      </c>
      <c r="H45" s="90">
        <v>0</v>
      </c>
    </row>
    <row r="46" spans="1:8" x14ac:dyDescent="0.35">
      <c r="C46" s="18"/>
      <c r="D46" s="18"/>
    </row>
    <row r="47" spans="1:8" x14ac:dyDescent="0.35">
      <c r="A47" s="6" t="s">
        <v>156</v>
      </c>
      <c r="B47" s="6" t="s">
        <v>11</v>
      </c>
      <c r="C47" s="15">
        <f>C63+C80+C97+C114+C131+C148</f>
        <v>316</v>
      </c>
      <c r="D47" s="15">
        <f>D53+D60+D62+D63+D64+D65</f>
        <v>196</v>
      </c>
      <c r="E47" s="15">
        <f>E53+E60+E62+E63+E64+E65</f>
        <v>206</v>
      </c>
      <c r="F47" s="6">
        <f>F63+F80+F97+F114+F131+F148</f>
        <v>508</v>
      </c>
      <c r="G47" s="6">
        <f>G63+G80+G97+G114+G131+G148</f>
        <v>585</v>
      </c>
      <c r="H47" s="6">
        <f>H63+H80+H97+H114+H131+H148</f>
        <v>692</v>
      </c>
    </row>
    <row r="48" spans="1:8" x14ac:dyDescent="0.35">
      <c r="A48" t="s">
        <v>3</v>
      </c>
      <c r="B48" t="s">
        <v>34</v>
      </c>
      <c r="C48" s="87">
        <v>16</v>
      </c>
      <c r="D48" s="87">
        <v>20</v>
      </c>
      <c r="E48">
        <v>23</v>
      </c>
      <c r="F48">
        <v>25</v>
      </c>
      <c r="G48">
        <v>28</v>
      </c>
      <c r="H48">
        <v>32</v>
      </c>
    </row>
    <row r="49" spans="2:8" x14ac:dyDescent="0.35">
      <c r="B49" t="s">
        <v>35</v>
      </c>
      <c r="C49" s="87">
        <v>0</v>
      </c>
      <c r="D49" s="87">
        <v>0</v>
      </c>
      <c r="E49">
        <v>0</v>
      </c>
      <c r="F49">
        <v>0</v>
      </c>
      <c r="G49">
        <v>0</v>
      </c>
      <c r="H49">
        <v>0</v>
      </c>
    </row>
    <row r="50" spans="2:8" x14ac:dyDescent="0.35">
      <c r="B50" t="s">
        <v>36</v>
      </c>
      <c r="C50" s="87">
        <v>3</v>
      </c>
      <c r="D50" s="87">
        <v>3</v>
      </c>
      <c r="E50">
        <v>3</v>
      </c>
      <c r="F50">
        <v>3</v>
      </c>
      <c r="G50">
        <v>3</v>
      </c>
      <c r="H50">
        <v>3</v>
      </c>
    </row>
    <row r="51" spans="2:8" x14ac:dyDescent="0.35">
      <c r="B51" t="s">
        <v>37</v>
      </c>
      <c r="C51" s="87">
        <v>0</v>
      </c>
      <c r="D51" s="87">
        <v>1</v>
      </c>
      <c r="E51">
        <v>1</v>
      </c>
      <c r="F51">
        <v>1</v>
      </c>
      <c r="G51">
        <v>1</v>
      </c>
      <c r="H51">
        <v>1</v>
      </c>
    </row>
    <row r="52" spans="2:8" x14ac:dyDescent="0.35">
      <c r="B52" t="s">
        <v>38</v>
      </c>
      <c r="C52" s="87">
        <v>1</v>
      </c>
      <c r="D52" s="87">
        <v>1</v>
      </c>
      <c r="E52">
        <v>1</v>
      </c>
      <c r="F52">
        <v>1</v>
      </c>
      <c r="G52">
        <v>1</v>
      </c>
      <c r="H52">
        <v>1</v>
      </c>
    </row>
    <row r="53" spans="2:8" x14ac:dyDescent="0.35">
      <c r="B53" t="s">
        <v>39</v>
      </c>
      <c r="C53">
        <v>0</v>
      </c>
      <c r="D53">
        <v>0</v>
      </c>
      <c r="E53">
        <v>0</v>
      </c>
      <c r="F53">
        <v>0</v>
      </c>
      <c r="G53">
        <v>0</v>
      </c>
      <c r="H53">
        <v>0</v>
      </c>
    </row>
    <row r="54" spans="2:8" x14ac:dyDescent="0.35">
      <c r="B54" t="s">
        <v>40</v>
      </c>
      <c r="C54" s="87">
        <v>3</v>
      </c>
      <c r="D54" s="87">
        <v>3</v>
      </c>
      <c r="E54">
        <v>3</v>
      </c>
      <c r="F54">
        <v>3</v>
      </c>
      <c r="G54">
        <v>3</v>
      </c>
      <c r="H54">
        <v>4</v>
      </c>
    </row>
    <row r="55" spans="2:8" x14ac:dyDescent="0.35">
      <c r="B55" t="s">
        <v>41</v>
      </c>
      <c r="C55" s="87">
        <v>3</v>
      </c>
      <c r="D55" s="87">
        <v>4</v>
      </c>
      <c r="E55">
        <v>4</v>
      </c>
      <c r="F55">
        <v>4</v>
      </c>
      <c r="G55">
        <v>4</v>
      </c>
      <c r="H55">
        <v>4</v>
      </c>
    </row>
    <row r="56" spans="2:8" x14ac:dyDescent="0.35">
      <c r="B56" t="s">
        <v>42</v>
      </c>
      <c r="C56" s="87">
        <v>45</v>
      </c>
      <c r="D56" s="87">
        <v>61</v>
      </c>
      <c r="E56">
        <v>67</v>
      </c>
      <c r="F56">
        <v>73</v>
      </c>
      <c r="G56">
        <v>85</v>
      </c>
      <c r="H56">
        <v>87</v>
      </c>
    </row>
    <row r="57" spans="2:8" x14ac:dyDescent="0.35">
      <c r="B57" t="s">
        <v>43</v>
      </c>
      <c r="C57" s="87">
        <v>0</v>
      </c>
      <c r="D57" s="87">
        <v>1</v>
      </c>
      <c r="E57">
        <v>0</v>
      </c>
      <c r="F57">
        <v>1</v>
      </c>
      <c r="G57">
        <v>1</v>
      </c>
      <c r="H57">
        <v>1</v>
      </c>
    </row>
    <row r="58" spans="2:8" x14ac:dyDescent="0.35">
      <c r="B58" t="s">
        <v>44</v>
      </c>
      <c r="C58" s="87">
        <v>2</v>
      </c>
      <c r="D58" s="87">
        <v>2</v>
      </c>
      <c r="E58">
        <v>2</v>
      </c>
      <c r="F58">
        <v>2</v>
      </c>
      <c r="G58">
        <v>2</v>
      </c>
      <c r="H58">
        <v>2</v>
      </c>
    </row>
    <row r="59" spans="2:8" x14ac:dyDescent="0.35">
      <c r="B59" t="s">
        <v>45</v>
      </c>
      <c r="C59" s="87">
        <v>55</v>
      </c>
      <c r="D59" s="87">
        <v>75</v>
      </c>
      <c r="E59">
        <v>75</v>
      </c>
      <c r="F59">
        <v>93</v>
      </c>
      <c r="G59">
        <v>107</v>
      </c>
      <c r="H59">
        <v>140</v>
      </c>
    </row>
    <row r="60" spans="2:8" x14ac:dyDescent="0.35">
      <c r="B60" t="s">
        <v>46</v>
      </c>
      <c r="C60" s="87">
        <v>2</v>
      </c>
      <c r="D60" s="87">
        <v>5</v>
      </c>
      <c r="E60">
        <v>5</v>
      </c>
      <c r="F60">
        <v>5</v>
      </c>
      <c r="G60">
        <v>7</v>
      </c>
      <c r="H60">
        <v>7</v>
      </c>
    </row>
    <row r="61" spans="2:8" x14ac:dyDescent="0.35">
      <c r="B61" t="s">
        <v>47</v>
      </c>
      <c r="C61" s="87">
        <v>5</v>
      </c>
      <c r="D61" s="87">
        <v>5</v>
      </c>
      <c r="E61">
        <v>5</v>
      </c>
      <c r="F61">
        <v>7</v>
      </c>
      <c r="G61">
        <v>9</v>
      </c>
      <c r="H61">
        <v>10</v>
      </c>
    </row>
    <row r="62" spans="2:8" x14ac:dyDescent="0.35">
      <c r="B62" t="s">
        <v>0</v>
      </c>
      <c r="C62" s="87">
        <v>0</v>
      </c>
      <c r="D62" s="87">
        <v>0</v>
      </c>
      <c r="E62">
        <v>0</v>
      </c>
      <c r="F62">
        <v>0</v>
      </c>
      <c r="G62">
        <v>0</v>
      </c>
      <c r="H62">
        <v>0</v>
      </c>
    </row>
    <row r="63" spans="2:8" ht="15" thickBot="1" x14ac:dyDescent="0.4">
      <c r="B63" s="16" t="s">
        <v>110</v>
      </c>
      <c r="C63" s="14">
        <f t="shared" ref="C63:H63" si="5">SUM(C48:C62)</f>
        <v>135</v>
      </c>
      <c r="D63" s="14">
        <f t="shared" si="5"/>
        <v>181</v>
      </c>
      <c r="E63" s="14">
        <f t="shared" si="5"/>
        <v>189</v>
      </c>
      <c r="F63" s="14">
        <f t="shared" si="5"/>
        <v>218</v>
      </c>
      <c r="G63" s="14">
        <f t="shared" si="5"/>
        <v>251</v>
      </c>
      <c r="H63" s="14">
        <f t="shared" si="5"/>
        <v>292</v>
      </c>
    </row>
    <row r="64" spans="2:8" x14ac:dyDescent="0.35">
      <c r="C64" s="18"/>
      <c r="D64" s="18"/>
    </row>
    <row r="65" spans="1:8" x14ac:dyDescent="0.35">
      <c r="A65" t="s">
        <v>59</v>
      </c>
      <c r="B65" t="s">
        <v>34</v>
      </c>
      <c r="C65" s="87">
        <v>7</v>
      </c>
      <c r="D65" s="87">
        <v>10</v>
      </c>
      <c r="E65">
        <v>12</v>
      </c>
      <c r="F65">
        <v>13</v>
      </c>
      <c r="G65">
        <v>16</v>
      </c>
      <c r="H65">
        <v>20</v>
      </c>
    </row>
    <row r="66" spans="1:8" x14ac:dyDescent="0.35">
      <c r="B66" t="s">
        <v>35</v>
      </c>
      <c r="C66">
        <v>0</v>
      </c>
      <c r="D66">
        <v>0</v>
      </c>
      <c r="E66">
        <v>0</v>
      </c>
      <c r="F66">
        <v>0</v>
      </c>
      <c r="G66">
        <v>0</v>
      </c>
      <c r="H66">
        <v>0</v>
      </c>
    </row>
    <row r="67" spans="1:8" x14ac:dyDescent="0.35">
      <c r="B67" t="s">
        <v>36</v>
      </c>
      <c r="C67">
        <v>0</v>
      </c>
      <c r="D67">
        <v>0</v>
      </c>
      <c r="E67">
        <v>0</v>
      </c>
      <c r="F67">
        <v>0</v>
      </c>
      <c r="G67">
        <v>0</v>
      </c>
      <c r="H67">
        <v>0</v>
      </c>
    </row>
    <row r="68" spans="1:8" x14ac:dyDescent="0.35">
      <c r="B68" t="s">
        <v>37</v>
      </c>
      <c r="C68">
        <v>0</v>
      </c>
      <c r="D68">
        <v>0</v>
      </c>
      <c r="E68">
        <v>0</v>
      </c>
      <c r="F68">
        <v>0</v>
      </c>
      <c r="G68">
        <v>0</v>
      </c>
      <c r="H68">
        <v>0</v>
      </c>
    </row>
    <row r="69" spans="1:8" x14ac:dyDescent="0.35">
      <c r="B69" t="s">
        <v>38</v>
      </c>
      <c r="C69">
        <v>0</v>
      </c>
      <c r="D69">
        <v>0</v>
      </c>
      <c r="E69">
        <v>0</v>
      </c>
      <c r="F69">
        <v>0</v>
      </c>
      <c r="G69">
        <v>0</v>
      </c>
      <c r="H69">
        <v>0</v>
      </c>
    </row>
    <row r="70" spans="1:8" x14ac:dyDescent="0.35">
      <c r="B70" t="s">
        <v>39</v>
      </c>
      <c r="C70" s="87">
        <v>2</v>
      </c>
      <c r="D70" s="87">
        <v>2</v>
      </c>
      <c r="E70">
        <v>2</v>
      </c>
      <c r="F70">
        <v>2</v>
      </c>
      <c r="G70">
        <v>2</v>
      </c>
      <c r="H70">
        <v>2</v>
      </c>
    </row>
    <row r="71" spans="1:8" x14ac:dyDescent="0.35">
      <c r="B71" t="s">
        <v>40</v>
      </c>
      <c r="C71">
        <v>0</v>
      </c>
      <c r="D71">
        <v>0</v>
      </c>
      <c r="E71">
        <v>0</v>
      </c>
      <c r="F71">
        <v>0</v>
      </c>
      <c r="G71">
        <v>0</v>
      </c>
      <c r="H71">
        <v>0</v>
      </c>
    </row>
    <row r="72" spans="1:8" x14ac:dyDescent="0.35">
      <c r="B72" t="s">
        <v>41</v>
      </c>
      <c r="C72" s="87">
        <v>2</v>
      </c>
      <c r="D72" s="87">
        <v>3</v>
      </c>
      <c r="E72">
        <v>4</v>
      </c>
      <c r="F72">
        <v>4</v>
      </c>
      <c r="G72">
        <v>4</v>
      </c>
      <c r="H72">
        <v>4</v>
      </c>
    </row>
    <row r="73" spans="1:8" x14ac:dyDescent="0.35">
      <c r="B73" t="s">
        <v>42</v>
      </c>
      <c r="C73" s="87">
        <v>39</v>
      </c>
      <c r="D73" s="87">
        <v>48</v>
      </c>
      <c r="E73">
        <v>53</v>
      </c>
      <c r="F73">
        <v>60</v>
      </c>
      <c r="G73">
        <v>70</v>
      </c>
      <c r="H73">
        <v>70</v>
      </c>
    </row>
    <row r="74" spans="1:8" x14ac:dyDescent="0.35">
      <c r="B74" t="s">
        <v>43</v>
      </c>
      <c r="C74">
        <v>0</v>
      </c>
      <c r="D74">
        <v>0</v>
      </c>
      <c r="E74">
        <v>0</v>
      </c>
      <c r="F74">
        <v>0</v>
      </c>
      <c r="G74">
        <v>0</v>
      </c>
      <c r="H74">
        <v>0</v>
      </c>
    </row>
    <row r="75" spans="1:8" x14ac:dyDescent="0.35">
      <c r="B75" t="s">
        <v>44</v>
      </c>
      <c r="C75">
        <v>0</v>
      </c>
      <c r="D75">
        <v>0</v>
      </c>
      <c r="E75">
        <v>0</v>
      </c>
      <c r="F75">
        <v>0</v>
      </c>
      <c r="G75">
        <v>1</v>
      </c>
      <c r="H75">
        <v>1</v>
      </c>
    </row>
    <row r="76" spans="1:8" x14ac:dyDescent="0.35">
      <c r="B76" t="s">
        <v>45</v>
      </c>
      <c r="C76" s="87">
        <v>38</v>
      </c>
      <c r="D76" s="87">
        <v>54</v>
      </c>
      <c r="E76">
        <v>62</v>
      </c>
      <c r="F76">
        <v>76</v>
      </c>
      <c r="G76">
        <v>84</v>
      </c>
      <c r="H76">
        <v>113</v>
      </c>
    </row>
    <row r="77" spans="1:8" x14ac:dyDescent="0.35">
      <c r="B77" t="s">
        <v>46</v>
      </c>
      <c r="C77" s="87">
        <v>1</v>
      </c>
      <c r="D77" s="87">
        <v>2</v>
      </c>
      <c r="E77">
        <v>3</v>
      </c>
      <c r="F77">
        <v>3</v>
      </c>
      <c r="G77">
        <v>3</v>
      </c>
      <c r="H77">
        <v>3</v>
      </c>
    </row>
    <row r="78" spans="1:8" x14ac:dyDescent="0.35">
      <c r="B78" t="s">
        <v>47</v>
      </c>
      <c r="C78" s="87">
        <v>7</v>
      </c>
      <c r="D78" s="87">
        <v>7</v>
      </c>
      <c r="E78">
        <v>8</v>
      </c>
      <c r="F78">
        <v>9</v>
      </c>
      <c r="G78">
        <v>10</v>
      </c>
      <c r="H78">
        <v>10</v>
      </c>
    </row>
    <row r="79" spans="1:8" x14ac:dyDescent="0.35">
      <c r="B79" t="s">
        <v>0</v>
      </c>
      <c r="C79">
        <v>0</v>
      </c>
      <c r="D79">
        <v>0</v>
      </c>
      <c r="E79">
        <v>0</v>
      </c>
      <c r="F79">
        <v>0</v>
      </c>
      <c r="G79">
        <v>0</v>
      </c>
      <c r="H79">
        <v>0</v>
      </c>
    </row>
    <row r="80" spans="1:8" ht="15" thickBot="1" x14ac:dyDescent="0.4">
      <c r="B80" s="16" t="s">
        <v>110</v>
      </c>
      <c r="C80" s="14">
        <f t="shared" ref="C80:H80" si="6">SUM(C65:C79)</f>
        <v>96</v>
      </c>
      <c r="D80" s="14">
        <f t="shared" si="6"/>
        <v>126</v>
      </c>
      <c r="E80" s="14">
        <f t="shared" si="6"/>
        <v>144</v>
      </c>
      <c r="F80" s="14">
        <f t="shared" si="6"/>
        <v>167</v>
      </c>
      <c r="G80" s="14">
        <f t="shared" si="6"/>
        <v>190</v>
      </c>
      <c r="H80" s="14">
        <f t="shared" si="6"/>
        <v>223</v>
      </c>
    </row>
    <row r="81" spans="1:8" x14ac:dyDescent="0.35">
      <c r="C81" s="18"/>
      <c r="D81" s="18"/>
    </row>
    <row r="82" spans="1:8" x14ac:dyDescent="0.35">
      <c r="A82" t="s">
        <v>69</v>
      </c>
      <c r="B82" t="s">
        <v>34</v>
      </c>
      <c r="C82" s="87">
        <v>8</v>
      </c>
      <c r="D82" s="87">
        <v>9</v>
      </c>
      <c r="E82">
        <v>8</v>
      </c>
      <c r="F82">
        <v>8</v>
      </c>
      <c r="G82">
        <v>8</v>
      </c>
      <c r="H82">
        <v>10</v>
      </c>
    </row>
    <row r="83" spans="1:8" x14ac:dyDescent="0.35">
      <c r="B83" t="s">
        <v>35</v>
      </c>
      <c r="C83">
        <v>0</v>
      </c>
      <c r="D83">
        <v>0</v>
      </c>
      <c r="E83">
        <v>0</v>
      </c>
      <c r="F83">
        <v>0</v>
      </c>
      <c r="G83">
        <v>0</v>
      </c>
      <c r="H83">
        <v>0</v>
      </c>
    </row>
    <row r="84" spans="1:8" x14ac:dyDescent="0.35">
      <c r="B84" t="s">
        <v>36</v>
      </c>
      <c r="C84">
        <v>0</v>
      </c>
      <c r="D84">
        <v>0</v>
      </c>
      <c r="E84">
        <v>0</v>
      </c>
      <c r="F84">
        <v>0</v>
      </c>
      <c r="G84">
        <v>0</v>
      </c>
      <c r="H84">
        <v>0</v>
      </c>
    </row>
    <row r="85" spans="1:8" x14ac:dyDescent="0.35">
      <c r="B85" t="s">
        <v>37</v>
      </c>
      <c r="C85">
        <v>0</v>
      </c>
      <c r="D85">
        <v>0</v>
      </c>
      <c r="E85">
        <v>0</v>
      </c>
      <c r="F85">
        <v>0</v>
      </c>
      <c r="G85">
        <v>0</v>
      </c>
      <c r="H85">
        <v>0</v>
      </c>
    </row>
    <row r="86" spans="1:8" x14ac:dyDescent="0.35">
      <c r="B86" t="s">
        <v>38</v>
      </c>
      <c r="C86" s="87">
        <v>1</v>
      </c>
      <c r="D86" s="87">
        <v>1</v>
      </c>
      <c r="E86">
        <v>1</v>
      </c>
      <c r="F86">
        <v>1</v>
      </c>
      <c r="G86">
        <v>1</v>
      </c>
      <c r="H86">
        <v>1</v>
      </c>
    </row>
    <row r="87" spans="1:8" x14ac:dyDescent="0.35">
      <c r="B87" t="s">
        <v>39</v>
      </c>
      <c r="C87">
        <v>0</v>
      </c>
      <c r="D87">
        <v>0</v>
      </c>
      <c r="E87">
        <v>0</v>
      </c>
      <c r="F87">
        <v>0</v>
      </c>
      <c r="G87">
        <v>0</v>
      </c>
      <c r="H87">
        <v>0</v>
      </c>
    </row>
    <row r="88" spans="1:8" x14ac:dyDescent="0.35">
      <c r="B88" t="s">
        <v>40</v>
      </c>
      <c r="C88">
        <v>0</v>
      </c>
      <c r="D88">
        <v>0</v>
      </c>
      <c r="E88">
        <v>0</v>
      </c>
      <c r="F88">
        <v>0</v>
      </c>
      <c r="G88">
        <v>0</v>
      </c>
      <c r="H88">
        <v>0</v>
      </c>
    </row>
    <row r="89" spans="1:8" x14ac:dyDescent="0.35">
      <c r="B89" t="s">
        <v>41</v>
      </c>
      <c r="C89">
        <v>0</v>
      </c>
      <c r="D89">
        <v>0</v>
      </c>
      <c r="E89">
        <v>0</v>
      </c>
      <c r="F89">
        <v>0</v>
      </c>
      <c r="G89">
        <v>0</v>
      </c>
      <c r="H89">
        <v>0</v>
      </c>
    </row>
    <row r="90" spans="1:8" x14ac:dyDescent="0.35">
      <c r="B90" t="s">
        <v>42</v>
      </c>
      <c r="C90" s="87">
        <v>1</v>
      </c>
      <c r="D90" s="87">
        <v>2</v>
      </c>
      <c r="E90">
        <v>3</v>
      </c>
      <c r="F90">
        <v>4</v>
      </c>
      <c r="G90">
        <v>4</v>
      </c>
      <c r="H90">
        <v>4</v>
      </c>
    </row>
    <row r="91" spans="1:8" x14ac:dyDescent="0.35">
      <c r="B91" t="s">
        <v>43</v>
      </c>
      <c r="C91">
        <v>0</v>
      </c>
      <c r="D91">
        <v>0</v>
      </c>
      <c r="E91">
        <v>0</v>
      </c>
      <c r="F91">
        <v>0</v>
      </c>
      <c r="G91">
        <v>0</v>
      </c>
      <c r="H91">
        <v>0</v>
      </c>
    </row>
    <row r="92" spans="1:8" x14ac:dyDescent="0.35">
      <c r="B92" t="s">
        <v>44</v>
      </c>
      <c r="C92">
        <v>0</v>
      </c>
      <c r="D92">
        <v>0</v>
      </c>
      <c r="E92">
        <v>0</v>
      </c>
      <c r="F92">
        <v>0</v>
      </c>
      <c r="G92">
        <v>0</v>
      </c>
      <c r="H92">
        <v>0</v>
      </c>
    </row>
    <row r="93" spans="1:8" x14ac:dyDescent="0.35">
      <c r="B93" t="s">
        <v>45</v>
      </c>
      <c r="C93" s="87">
        <v>30</v>
      </c>
      <c r="D93" s="87">
        <v>37</v>
      </c>
      <c r="E93">
        <v>38</v>
      </c>
      <c r="F93">
        <v>41</v>
      </c>
      <c r="G93">
        <v>49</v>
      </c>
      <c r="H93">
        <v>58</v>
      </c>
    </row>
    <row r="94" spans="1:8" x14ac:dyDescent="0.35">
      <c r="B94" t="s">
        <v>46</v>
      </c>
      <c r="C94" s="87">
        <v>1</v>
      </c>
      <c r="D94" s="87">
        <v>1</v>
      </c>
      <c r="E94">
        <v>1</v>
      </c>
      <c r="F94">
        <v>1</v>
      </c>
      <c r="G94">
        <v>1</v>
      </c>
      <c r="H94">
        <v>1</v>
      </c>
    </row>
    <row r="95" spans="1:8" x14ac:dyDescent="0.35">
      <c r="B95" t="s">
        <v>47</v>
      </c>
      <c r="C95" s="87">
        <v>2</v>
      </c>
      <c r="D95" s="87">
        <v>3</v>
      </c>
      <c r="E95">
        <v>3</v>
      </c>
      <c r="F95">
        <v>3</v>
      </c>
      <c r="G95">
        <v>4</v>
      </c>
      <c r="H95">
        <v>4</v>
      </c>
    </row>
    <row r="96" spans="1:8" x14ac:dyDescent="0.35">
      <c r="B96" t="s">
        <v>0</v>
      </c>
      <c r="C96" s="87">
        <v>0</v>
      </c>
      <c r="D96">
        <v>0</v>
      </c>
      <c r="E96">
        <v>0</v>
      </c>
      <c r="F96">
        <v>0</v>
      </c>
      <c r="G96">
        <v>0</v>
      </c>
      <c r="H96">
        <v>0</v>
      </c>
    </row>
    <row r="97" spans="1:8" ht="15" thickBot="1" x14ac:dyDescent="0.4">
      <c r="B97" s="16" t="s">
        <v>110</v>
      </c>
      <c r="C97" s="14">
        <f t="shared" ref="C97:H97" si="7">SUM(C82:C96)</f>
        <v>43</v>
      </c>
      <c r="D97" s="14">
        <f t="shared" si="7"/>
        <v>53</v>
      </c>
      <c r="E97" s="14">
        <f t="shared" si="7"/>
        <v>54</v>
      </c>
      <c r="F97" s="14">
        <f t="shared" si="7"/>
        <v>58</v>
      </c>
      <c r="G97" s="14">
        <f t="shared" si="7"/>
        <v>67</v>
      </c>
      <c r="H97" s="14">
        <f t="shared" si="7"/>
        <v>78</v>
      </c>
    </row>
    <row r="98" spans="1:8" x14ac:dyDescent="0.35">
      <c r="C98" s="18"/>
      <c r="D98" s="18"/>
    </row>
    <row r="99" spans="1:8" x14ac:dyDescent="0.35">
      <c r="A99" t="s">
        <v>66</v>
      </c>
      <c r="B99" t="s">
        <v>34</v>
      </c>
      <c r="C99" s="87">
        <v>0</v>
      </c>
      <c r="D99" s="87">
        <v>0</v>
      </c>
      <c r="E99">
        <v>0</v>
      </c>
      <c r="F99">
        <v>0</v>
      </c>
      <c r="G99">
        <v>0</v>
      </c>
      <c r="H99">
        <v>0</v>
      </c>
    </row>
    <row r="100" spans="1:8" x14ac:dyDescent="0.35">
      <c r="B100" t="s">
        <v>35</v>
      </c>
      <c r="C100" s="87">
        <v>0</v>
      </c>
      <c r="D100" s="87">
        <v>0</v>
      </c>
      <c r="E100">
        <v>0</v>
      </c>
      <c r="F100">
        <v>0</v>
      </c>
      <c r="G100">
        <v>0</v>
      </c>
      <c r="H100">
        <v>0</v>
      </c>
    </row>
    <row r="101" spans="1:8" x14ac:dyDescent="0.35">
      <c r="B101" t="s">
        <v>36</v>
      </c>
      <c r="C101" s="87">
        <v>0</v>
      </c>
      <c r="D101" s="87">
        <v>0</v>
      </c>
      <c r="E101">
        <v>0</v>
      </c>
      <c r="F101">
        <v>0</v>
      </c>
      <c r="G101">
        <v>0</v>
      </c>
      <c r="H101">
        <v>0</v>
      </c>
    </row>
    <row r="102" spans="1:8" x14ac:dyDescent="0.35">
      <c r="B102" t="s">
        <v>37</v>
      </c>
      <c r="C102" s="87">
        <v>0</v>
      </c>
      <c r="D102" s="87">
        <v>0</v>
      </c>
      <c r="E102">
        <v>0</v>
      </c>
      <c r="F102">
        <v>0</v>
      </c>
      <c r="G102">
        <v>0</v>
      </c>
      <c r="H102">
        <v>0</v>
      </c>
    </row>
    <row r="103" spans="1:8" x14ac:dyDescent="0.35">
      <c r="B103" t="s">
        <v>38</v>
      </c>
      <c r="C103" s="87">
        <v>0</v>
      </c>
      <c r="D103" s="87">
        <v>0</v>
      </c>
      <c r="E103">
        <v>0</v>
      </c>
      <c r="F103">
        <v>0</v>
      </c>
      <c r="G103">
        <v>0</v>
      </c>
      <c r="H103">
        <v>0</v>
      </c>
    </row>
    <row r="104" spans="1:8" x14ac:dyDescent="0.35">
      <c r="B104" t="s">
        <v>39</v>
      </c>
      <c r="C104" s="87">
        <v>0</v>
      </c>
      <c r="D104" s="87">
        <v>0</v>
      </c>
      <c r="E104">
        <v>0</v>
      </c>
      <c r="F104">
        <v>0</v>
      </c>
      <c r="G104">
        <v>0</v>
      </c>
      <c r="H104">
        <v>0</v>
      </c>
    </row>
    <row r="105" spans="1:8" x14ac:dyDescent="0.35">
      <c r="B105" t="s">
        <v>40</v>
      </c>
      <c r="C105" s="87">
        <v>0</v>
      </c>
      <c r="D105" s="87">
        <v>0</v>
      </c>
      <c r="E105">
        <v>0</v>
      </c>
      <c r="F105">
        <v>0</v>
      </c>
      <c r="G105">
        <v>0</v>
      </c>
      <c r="H105">
        <v>0</v>
      </c>
    </row>
    <row r="106" spans="1:8" x14ac:dyDescent="0.35">
      <c r="B106" t="s">
        <v>41</v>
      </c>
      <c r="C106" s="87">
        <v>1</v>
      </c>
      <c r="D106" s="87">
        <v>1</v>
      </c>
      <c r="E106">
        <v>1</v>
      </c>
      <c r="F106">
        <v>1</v>
      </c>
      <c r="G106">
        <v>1</v>
      </c>
      <c r="H106">
        <v>1</v>
      </c>
    </row>
    <row r="107" spans="1:8" x14ac:dyDescent="0.35">
      <c r="B107" t="s">
        <v>42</v>
      </c>
      <c r="C107" s="87">
        <v>2</v>
      </c>
      <c r="D107" s="87">
        <v>3</v>
      </c>
      <c r="E107">
        <v>3</v>
      </c>
      <c r="F107">
        <v>3</v>
      </c>
      <c r="G107">
        <v>3</v>
      </c>
      <c r="H107">
        <v>3</v>
      </c>
    </row>
    <row r="108" spans="1:8" x14ac:dyDescent="0.35">
      <c r="B108" t="s">
        <v>43</v>
      </c>
      <c r="C108" s="87">
        <v>0</v>
      </c>
      <c r="D108" s="87">
        <v>0</v>
      </c>
      <c r="E108">
        <v>0</v>
      </c>
      <c r="F108">
        <v>0</v>
      </c>
      <c r="G108">
        <v>0</v>
      </c>
      <c r="H108">
        <v>0</v>
      </c>
    </row>
    <row r="109" spans="1:8" x14ac:dyDescent="0.35">
      <c r="B109" t="s">
        <v>44</v>
      </c>
      <c r="C109" s="87">
        <v>0</v>
      </c>
      <c r="D109" s="87">
        <v>0</v>
      </c>
      <c r="E109">
        <v>0</v>
      </c>
      <c r="F109">
        <v>0</v>
      </c>
      <c r="G109">
        <v>0</v>
      </c>
      <c r="H109">
        <v>0</v>
      </c>
    </row>
    <row r="110" spans="1:8" x14ac:dyDescent="0.35">
      <c r="B110" t="s">
        <v>45</v>
      </c>
      <c r="C110" s="87">
        <v>2</v>
      </c>
      <c r="D110" s="87">
        <v>2</v>
      </c>
      <c r="E110">
        <v>3</v>
      </c>
      <c r="F110">
        <v>3</v>
      </c>
      <c r="G110">
        <v>3</v>
      </c>
      <c r="H110">
        <v>3</v>
      </c>
    </row>
    <row r="111" spans="1:8" x14ac:dyDescent="0.35">
      <c r="B111" t="s">
        <v>46</v>
      </c>
      <c r="C111" s="87">
        <v>0</v>
      </c>
      <c r="D111" s="87">
        <v>0</v>
      </c>
      <c r="E111">
        <v>0</v>
      </c>
      <c r="F111">
        <v>0</v>
      </c>
      <c r="G111">
        <v>0</v>
      </c>
      <c r="H111">
        <v>0</v>
      </c>
    </row>
    <row r="112" spans="1:8" x14ac:dyDescent="0.35">
      <c r="B112" t="s">
        <v>47</v>
      </c>
      <c r="C112" s="87">
        <v>0</v>
      </c>
      <c r="D112" s="87">
        <v>0</v>
      </c>
      <c r="E112">
        <v>0</v>
      </c>
      <c r="F112">
        <v>0</v>
      </c>
      <c r="G112">
        <v>0</v>
      </c>
      <c r="H112">
        <v>0</v>
      </c>
    </row>
    <row r="113" spans="1:8" x14ac:dyDescent="0.35">
      <c r="B113" t="s">
        <v>0</v>
      </c>
      <c r="C113" s="87">
        <v>0</v>
      </c>
      <c r="D113" s="87">
        <v>0</v>
      </c>
      <c r="E113">
        <v>0</v>
      </c>
      <c r="F113">
        <v>0</v>
      </c>
      <c r="G113">
        <v>0</v>
      </c>
      <c r="H113">
        <v>0</v>
      </c>
    </row>
    <row r="114" spans="1:8" ht="15" thickBot="1" x14ac:dyDescent="0.4">
      <c r="B114" s="16" t="s">
        <v>110</v>
      </c>
      <c r="C114" s="14">
        <f t="shared" ref="C114:H114" si="8">SUM(C99:C113)</f>
        <v>5</v>
      </c>
      <c r="D114" s="14">
        <f t="shared" si="8"/>
        <v>6</v>
      </c>
      <c r="E114" s="14">
        <f t="shared" si="8"/>
        <v>7</v>
      </c>
      <c r="F114" s="14">
        <f t="shared" si="8"/>
        <v>7</v>
      </c>
      <c r="G114" s="14">
        <f t="shared" si="8"/>
        <v>7</v>
      </c>
      <c r="H114" s="14">
        <f t="shared" si="8"/>
        <v>7</v>
      </c>
    </row>
    <row r="115" spans="1:8" x14ac:dyDescent="0.35">
      <c r="C115" s="18"/>
      <c r="D115" s="18"/>
    </row>
    <row r="116" spans="1:8" x14ac:dyDescent="0.35">
      <c r="A116" t="s">
        <v>32</v>
      </c>
      <c r="B116" t="s">
        <v>34</v>
      </c>
      <c r="C116" s="87">
        <v>1</v>
      </c>
      <c r="D116" s="87">
        <v>1</v>
      </c>
      <c r="E116">
        <v>1</v>
      </c>
      <c r="F116">
        <v>2</v>
      </c>
      <c r="G116">
        <v>3</v>
      </c>
      <c r="H116">
        <v>4</v>
      </c>
    </row>
    <row r="117" spans="1:8" x14ac:dyDescent="0.35">
      <c r="B117" t="s">
        <v>35</v>
      </c>
      <c r="C117" s="87">
        <v>0</v>
      </c>
      <c r="D117" s="87">
        <v>0</v>
      </c>
      <c r="E117">
        <v>0</v>
      </c>
      <c r="F117">
        <v>0</v>
      </c>
      <c r="G117">
        <v>0</v>
      </c>
      <c r="H117">
        <v>0</v>
      </c>
    </row>
    <row r="118" spans="1:8" x14ac:dyDescent="0.35">
      <c r="B118" t="s">
        <v>36</v>
      </c>
      <c r="C118" s="87">
        <v>0</v>
      </c>
      <c r="D118" s="87">
        <v>0</v>
      </c>
      <c r="E118">
        <v>0</v>
      </c>
      <c r="F118">
        <v>0</v>
      </c>
      <c r="G118">
        <v>0</v>
      </c>
      <c r="H118">
        <v>0</v>
      </c>
    </row>
    <row r="119" spans="1:8" x14ac:dyDescent="0.35">
      <c r="B119" t="s">
        <v>37</v>
      </c>
      <c r="C119" s="87">
        <v>0</v>
      </c>
      <c r="D119" s="87">
        <v>0</v>
      </c>
      <c r="E119">
        <v>0</v>
      </c>
      <c r="F119">
        <v>0</v>
      </c>
      <c r="G119">
        <v>0</v>
      </c>
      <c r="H119">
        <v>0</v>
      </c>
    </row>
    <row r="120" spans="1:8" x14ac:dyDescent="0.35">
      <c r="B120" t="s">
        <v>38</v>
      </c>
      <c r="C120" s="87">
        <v>0</v>
      </c>
      <c r="D120" s="87">
        <v>0</v>
      </c>
      <c r="E120">
        <v>0</v>
      </c>
      <c r="F120">
        <v>0</v>
      </c>
      <c r="G120">
        <v>0</v>
      </c>
      <c r="H120">
        <v>0</v>
      </c>
    </row>
    <row r="121" spans="1:8" x14ac:dyDescent="0.35">
      <c r="B121" t="s">
        <v>39</v>
      </c>
      <c r="C121" s="87">
        <v>0</v>
      </c>
      <c r="D121" s="87">
        <v>0</v>
      </c>
      <c r="E121">
        <v>0</v>
      </c>
      <c r="F121">
        <v>0</v>
      </c>
      <c r="G121">
        <v>0</v>
      </c>
      <c r="H121">
        <v>0</v>
      </c>
    </row>
    <row r="122" spans="1:8" x14ac:dyDescent="0.35">
      <c r="B122" t="s">
        <v>40</v>
      </c>
      <c r="C122" s="87">
        <v>0</v>
      </c>
      <c r="D122" s="87">
        <v>0</v>
      </c>
      <c r="E122">
        <v>0</v>
      </c>
      <c r="F122">
        <v>0</v>
      </c>
      <c r="G122">
        <v>0</v>
      </c>
      <c r="H122">
        <v>0</v>
      </c>
    </row>
    <row r="123" spans="1:8" x14ac:dyDescent="0.35">
      <c r="B123" t="s">
        <v>41</v>
      </c>
      <c r="C123" s="87">
        <v>0</v>
      </c>
      <c r="D123" s="87">
        <v>0</v>
      </c>
      <c r="E123">
        <v>0</v>
      </c>
      <c r="F123">
        <v>0</v>
      </c>
      <c r="G123">
        <v>0</v>
      </c>
      <c r="H123">
        <v>0</v>
      </c>
    </row>
    <row r="124" spans="1:8" x14ac:dyDescent="0.35">
      <c r="B124" t="s">
        <v>42</v>
      </c>
      <c r="C124" s="87">
        <v>0</v>
      </c>
      <c r="D124" s="87">
        <v>0</v>
      </c>
      <c r="E124">
        <v>0</v>
      </c>
      <c r="F124">
        <v>0</v>
      </c>
      <c r="G124">
        <v>0</v>
      </c>
      <c r="H124">
        <v>0</v>
      </c>
    </row>
    <row r="125" spans="1:8" x14ac:dyDescent="0.35">
      <c r="B125" t="s">
        <v>43</v>
      </c>
      <c r="C125" s="87">
        <v>0</v>
      </c>
      <c r="D125" s="87">
        <v>0</v>
      </c>
      <c r="E125">
        <v>0</v>
      </c>
      <c r="F125">
        <v>0</v>
      </c>
      <c r="G125">
        <v>0</v>
      </c>
      <c r="H125">
        <v>0</v>
      </c>
    </row>
    <row r="126" spans="1:8" x14ac:dyDescent="0.35">
      <c r="B126" t="s">
        <v>44</v>
      </c>
      <c r="C126" s="87">
        <v>0</v>
      </c>
      <c r="D126" s="87">
        <v>0</v>
      </c>
      <c r="E126">
        <v>0</v>
      </c>
      <c r="F126">
        <v>0</v>
      </c>
      <c r="G126">
        <v>0</v>
      </c>
      <c r="H126">
        <v>0</v>
      </c>
    </row>
    <row r="127" spans="1:8" x14ac:dyDescent="0.35">
      <c r="B127" t="s">
        <v>45</v>
      </c>
      <c r="C127" s="87">
        <v>36</v>
      </c>
      <c r="D127" s="87">
        <v>48</v>
      </c>
      <c r="E127">
        <v>50</v>
      </c>
      <c r="F127">
        <v>56</v>
      </c>
      <c r="G127">
        <v>66</v>
      </c>
      <c r="H127">
        <v>84</v>
      </c>
    </row>
    <row r="128" spans="1:8" x14ac:dyDescent="0.35">
      <c r="B128" t="s">
        <v>46</v>
      </c>
      <c r="C128" s="87">
        <v>0</v>
      </c>
      <c r="D128" s="87">
        <v>0</v>
      </c>
      <c r="E128">
        <v>0</v>
      </c>
      <c r="F128">
        <v>0</v>
      </c>
      <c r="G128">
        <v>0</v>
      </c>
      <c r="H128">
        <v>0</v>
      </c>
    </row>
    <row r="129" spans="1:8" x14ac:dyDescent="0.35">
      <c r="B129" t="s">
        <v>47</v>
      </c>
      <c r="C129" s="87">
        <v>0</v>
      </c>
      <c r="D129" s="87">
        <v>0</v>
      </c>
      <c r="E129">
        <v>0</v>
      </c>
      <c r="F129">
        <v>0</v>
      </c>
      <c r="G129">
        <v>0</v>
      </c>
      <c r="H129">
        <v>0</v>
      </c>
    </row>
    <row r="130" spans="1:8" x14ac:dyDescent="0.35">
      <c r="B130" t="s">
        <v>0</v>
      </c>
      <c r="C130" s="87">
        <v>0</v>
      </c>
      <c r="D130" s="87">
        <v>0</v>
      </c>
      <c r="E130">
        <v>0</v>
      </c>
      <c r="F130">
        <v>0</v>
      </c>
      <c r="G130">
        <v>0</v>
      </c>
      <c r="H130">
        <v>0</v>
      </c>
    </row>
    <row r="131" spans="1:8" ht="15" thickBot="1" x14ac:dyDescent="0.4">
      <c r="B131" s="16" t="s">
        <v>110</v>
      </c>
      <c r="C131" s="14">
        <f t="shared" ref="C131:H131" si="9">SUM(C116:C130)</f>
        <v>37</v>
      </c>
      <c r="D131" s="14">
        <f t="shared" si="9"/>
        <v>49</v>
      </c>
      <c r="E131" s="14">
        <f t="shared" si="9"/>
        <v>51</v>
      </c>
      <c r="F131" s="14">
        <f t="shared" si="9"/>
        <v>58</v>
      </c>
      <c r="G131" s="14">
        <f t="shared" si="9"/>
        <v>69</v>
      </c>
      <c r="H131" s="14">
        <f t="shared" si="9"/>
        <v>88</v>
      </c>
    </row>
    <row r="132" spans="1:8" x14ac:dyDescent="0.35">
      <c r="C132" s="18"/>
      <c r="D132" s="18"/>
    </row>
    <row r="133" spans="1:8" x14ac:dyDescent="0.35">
      <c r="A133" t="s">
        <v>67</v>
      </c>
      <c r="B133" t="s">
        <v>34</v>
      </c>
      <c r="C133" s="87">
        <v>0</v>
      </c>
      <c r="D133" s="87">
        <v>0</v>
      </c>
      <c r="E133">
        <v>0</v>
      </c>
      <c r="F133">
        <v>0</v>
      </c>
      <c r="G133">
        <v>0</v>
      </c>
      <c r="H133">
        <v>0</v>
      </c>
    </row>
    <row r="134" spans="1:8" x14ac:dyDescent="0.35">
      <c r="B134" t="s">
        <v>35</v>
      </c>
      <c r="C134" s="87">
        <v>0</v>
      </c>
      <c r="D134" s="87">
        <v>0</v>
      </c>
      <c r="E134">
        <v>0</v>
      </c>
      <c r="F134">
        <v>0</v>
      </c>
      <c r="G134">
        <v>0</v>
      </c>
      <c r="H134">
        <v>0</v>
      </c>
    </row>
    <row r="135" spans="1:8" x14ac:dyDescent="0.35">
      <c r="B135" t="s">
        <v>36</v>
      </c>
      <c r="C135" s="87">
        <v>0</v>
      </c>
      <c r="D135" s="87">
        <v>0</v>
      </c>
      <c r="E135">
        <v>0</v>
      </c>
      <c r="F135">
        <v>0</v>
      </c>
      <c r="G135">
        <v>0</v>
      </c>
      <c r="H135">
        <v>0</v>
      </c>
    </row>
    <row r="136" spans="1:8" x14ac:dyDescent="0.35">
      <c r="B136" t="s">
        <v>37</v>
      </c>
      <c r="C136" s="87">
        <v>0</v>
      </c>
      <c r="D136" s="87">
        <v>0</v>
      </c>
      <c r="E136">
        <v>0</v>
      </c>
      <c r="F136">
        <v>0</v>
      </c>
      <c r="G136">
        <v>0</v>
      </c>
      <c r="H136">
        <v>0</v>
      </c>
    </row>
    <row r="137" spans="1:8" x14ac:dyDescent="0.35">
      <c r="B137" t="s">
        <v>38</v>
      </c>
      <c r="C137" s="87">
        <v>0</v>
      </c>
      <c r="D137" s="87">
        <v>0</v>
      </c>
      <c r="E137">
        <v>0</v>
      </c>
      <c r="F137">
        <v>0</v>
      </c>
      <c r="G137">
        <v>0</v>
      </c>
      <c r="H137">
        <v>0</v>
      </c>
    </row>
    <row r="138" spans="1:8" x14ac:dyDescent="0.35">
      <c r="B138" t="s">
        <v>39</v>
      </c>
      <c r="C138" s="87">
        <v>0</v>
      </c>
      <c r="D138" s="87">
        <v>0</v>
      </c>
      <c r="E138">
        <v>0</v>
      </c>
      <c r="F138">
        <v>0</v>
      </c>
      <c r="G138">
        <v>0</v>
      </c>
      <c r="H138">
        <v>0</v>
      </c>
    </row>
    <row r="139" spans="1:8" x14ac:dyDescent="0.35">
      <c r="B139" t="s">
        <v>40</v>
      </c>
      <c r="C139" s="87">
        <v>0</v>
      </c>
      <c r="D139" s="87">
        <v>0</v>
      </c>
      <c r="E139">
        <v>0</v>
      </c>
      <c r="F139">
        <v>0</v>
      </c>
      <c r="G139">
        <v>0</v>
      </c>
      <c r="H139">
        <v>0</v>
      </c>
    </row>
    <row r="140" spans="1:8" x14ac:dyDescent="0.35">
      <c r="B140" t="s">
        <v>41</v>
      </c>
      <c r="C140" s="87">
        <v>0</v>
      </c>
      <c r="D140" s="87">
        <v>0</v>
      </c>
      <c r="E140">
        <v>0</v>
      </c>
      <c r="F140">
        <v>0</v>
      </c>
      <c r="G140">
        <v>0</v>
      </c>
      <c r="H140">
        <v>0</v>
      </c>
    </row>
    <row r="141" spans="1:8" x14ac:dyDescent="0.35">
      <c r="B141" t="s">
        <v>42</v>
      </c>
      <c r="C141" s="87">
        <v>0</v>
      </c>
      <c r="D141" s="87">
        <v>0</v>
      </c>
      <c r="E141">
        <v>0</v>
      </c>
      <c r="F141">
        <v>0</v>
      </c>
      <c r="G141">
        <v>0</v>
      </c>
      <c r="H141">
        <v>0</v>
      </c>
    </row>
    <row r="142" spans="1:8" x14ac:dyDescent="0.35">
      <c r="B142" t="s">
        <v>43</v>
      </c>
      <c r="C142" s="87">
        <v>0</v>
      </c>
      <c r="D142" s="87">
        <v>0</v>
      </c>
      <c r="E142">
        <v>0</v>
      </c>
      <c r="F142">
        <v>0</v>
      </c>
      <c r="G142">
        <v>0</v>
      </c>
      <c r="H142">
        <v>0</v>
      </c>
    </row>
    <row r="143" spans="1:8" x14ac:dyDescent="0.35">
      <c r="B143" t="s">
        <v>44</v>
      </c>
      <c r="C143" s="87">
        <v>0</v>
      </c>
      <c r="D143" s="87">
        <v>0</v>
      </c>
      <c r="E143">
        <v>0</v>
      </c>
      <c r="F143">
        <v>0</v>
      </c>
      <c r="G143">
        <v>0</v>
      </c>
      <c r="H143">
        <v>0</v>
      </c>
    </row>
    <row r="144" spans="1:8" x14ac:dyDescent="0.35">
      <c r="B144" t="s">
        <v>45</v>
      </c>
      <c r="C144" s="87">
        <v>0</v>
      </c>
      <c r="D144" s="87">
        <v>0</v>
      </c>
      <c r="E144">
        <v>0</v>
      </c>
      <c r="F144">
        <v>0</v>
      </c>
      <c r="G144">
        <v>1</v>
      </c>
      <c r="H144">
        <v>3</v>
      </c>
    </row>
    <row r="145" spans="1:8" x14ac:dyDescent="0.35">
      <c r="B145" t="s">
        <v>46</v>
      </c>
      <c r="C145" s="87">
        <v>0</v>
      </c>
      <c r="D145" s="87">
        <v>0</v>
      </c>
      <c r="E145">
        <v>0</v>
      </c>
      <c r="F145">
        <v>0</v>
      </c>
      <c r="G145">
        <v>0</v>
      </c>
      <c r="H145">
        <v>1</v>
      </c>
    </row>
    <row r="146" spans="1:8" x14ac:dyDescent="0.35">
      <c r="B146" t="s">
        <v>47</v>
      </c>
      <c r="C146" s="87">
        <v>0</v>
      </c>
      <c r="D146" s="87">
        <v>0</v>
      </c>
      <c r="E146">
        <v>0</v>
      </c>
      <c r="F146">
        <v>0</v>
      </c>
      <c r="G146">
        <v>0</v>
      </c>
      <c r="H146">
        <v>0</v>
      </c>
    </row>
    <row r="147" spans="1:8" x14ac:dyDescent="0.35">
      <c r="B147" t="s">
        <v>0</v>
      </c>
      <c r="C147" s="87">
        <v>0</v>
      </c>
      <c r="D147" s="87">
        <v>0</v>
      </c>
      <c r="E147">
        <v>0</v>
      </c>
      <c r="F147">
        <v>0</v>
      </c>
      <c r="G147">
        <v>0</v>
      </c>
      <c r="H147">
        <v>0</v>
      </c>
    </row>
    <row r="148" spans="1:8" ht="15" thickBot="1" x14ac:dyDescent="0.4">
      <c r="B148" s="16" t="s">
        <v>110</v>
      </c>
      <c r="C148" s="90">
        <f t="shared" ref="C148:H148" si="10">SUM(C133:C147)</f>
        <v>0</v>
      </c>
      <c r="D148" s="90">
        <f t="shared" si="10"/>
        <v>0</v>
      </c>
      <c r="E148" s="90">
        <f t="shared" si="10"/>
        <v>0</v>
      </c>
      <c r="F148" s="90">
        <f t="shared" si="10"/>
        <v>0</v>
      </c>
      <c r="G148" s="90">
        <f t="shared" si="10"/>
        <v>1</v>
      </c>
      <c r="H148" s="90">
        <f t="shared" si="10"/>
        <v>4</v>
      </c>
    </row>
    <row r="149" spans="1:8" x14ac:dyDescent="0.35">
      <c r="C149" s="18"/>
      <c r="D149" s="18"/>
    </row>
    <row r="150" spans="1:8" x14ac:dyDescent="0.35">
      <c r="A150" s="6" t="s">
        <v>157</v>
      </c>
      <c r="B150" s="6" t="s">
        <v>11</v>
      </c>
      <c r="C150" s="15">
        <f t="shared" ref="C150:H150" si="11">C161+C173+C185+C197+C209</f>
        <v>10</v>
      </c>
      <c r="D150" s="15">
        <f t="shared" si="11"/>
        <v>14</v>
      </c>
      <c r="E150" s="15">
        <f t="shared" si="11"/>
        <v>12</v>
      </c>
      <c r="F150" s="15">
        <f t="shared" si="11"/>
        <v>13</v>
      </c>
      <c r="G150" s="15">
        <f t="shared" si="11"/>
        <v>13</v>
      </c>
      <c r="H150" s="15">
        <f t="shared" si="11"/>
        <v>15</v>
      </c>
    </row>
    <row r="151" spans="1:8" x14ac:dyDescent="0.35">
      <c r="A151" t="s">
        <v>3</v>
      </c>
      <c r="B151" t="s">
        <v>70</v>
      </c>
      <c r="C151" s="87">
        <v>3</v>
      </c>
      <c r="D151" s="87">
        <v>3</v>
      </c>
      <c r="E151">
        <v>3</v>
      </c>
      <c r="F151">
        <v>3</v>
      </c>
      <c r="G151">
        <v>3</v>
      </c>
      <c r="H151">
        <v>3</v>
      </c>
    </row>
    <row r="152" spans="1:8" x14ac:dyDescent="0.35">
      <c r="B152" t="s">
        <v>71</v>
      </c>
      <c r="C152" s="87">
        <v>0</v>
      </c>
      <c r="D152" s="87">
        <v>1</v>
      </c>
      <c r="E152">
        <v>1</v>
      </c>
      <c r="F152">
        <v>1</v>
      </c>
      <c r="G152">
        <v>1</v>
      </c>
      <c r="H152">
        <v>1</v>
      </c>
    </row>
    <row r="153" spans="1:8" x14ac:dyDescent="0.35">
      <c r="B153" t="s">
        <v>72</v>
      </c>
      <c r="C153" s="87">
        <v>1</v>
      </c>
      <c r="D153" s="87">
        <v>3</v>
      </c>
      <c r="E153">
        <v>2</v>
      </c>
      <c r="F153">
        <v>2</v>
      </c>
      <c r="G153">
        <v>2</v>
      </c>
      <c r="H153">
        <v>3</v>
      </c>
    </row>
    <row r="154" spans="1:8" x14ac:dyDescent="0.35">
      <c r="B154" t="s">
        <v>73</v>
      </c>
      <c r="C154" s="87">
        <v>1</v>
      </c>
      <c r="D154" s="87">
        <v>1</v>
      </c>
      <c r="E154">
        <v>1</v>
      </c>
      <c r="F154">
        <v>1</v>
      </c>
      <c r="G154">
        <v>1</v>
      </c>
      <c r="H154">
        <v>1</v>
      </c>
    </row>
    <row r="155" spans="1:8" x14ac:dyDescent="0.35">
      <c r="B155" t="s">
        <v>74</v>
      </c>
      <c r="C155" s="87">
        <v>0</v>
      </c>
      <c r="D155" s="87">
        <v>0</v>
      </c>
      <c r="E155">
        <v>0</v>
      </c>
      <c r="F155">
        <v>0</v>
      </c>
      <c r="G155">
        <v>0</v>
      </c>
      <c r="H155">
        <v>0</v>
      </c>
    </row>
    <row r="156" spans="1:8" x14ac:dyDescent="0.35">
      <c r="B156" t="s">
        <v>75</v>
      </c>
      <c r="C156" s="87">
        <v>0</v>
      </c>
      <c r="D156" s="87">
        <v>0</v>
      </c>
      <c r="E156">
        <v>0</v>
      </c>
      <c r="F156">
        <v>0</v>
      </c>
      <c r="G156">
        <v>0</v>
      </c>
      <c r="H156">
        <v>0</v>
      </c>
    </row>
    <row r="157" spans="1:8" x14ac:dyDescent="0.35">
      <c r="B157" t="s">
        <v>76</v>
      </c>
      <c r="C157" s="87">
        <v>0</v>
      </c>
      <c r="D157" s="87">
        <v>0</v>
      </c>
      <c r="E157">
        <v>0</v>
      </c>
      <c r="F157">
        <v>0</v>
      </c>
      <c r="G157">
        <v>0</v>
      </c>
      <c r="H157">
        <v>0</v>
      </c>
    </row>
    <row r="158" spans="1:8" x14ac:dyDescent="0.35">
      <c r="B158" t="s">
        <v>77</v>
      </c>
      <c r="C158" s="87">
        <v>1</v>
      </c>
      <c r="D158" s="87">
        <v>1</v>
      </c>
      <c r="E158">
        <v>1</v>
      </c>
      <c r="F158">
        <v>1</v>
      </c>
      <c r="G158">
        <v>1</v>
      </c>
      <c r="H158">
        <v>1</v>
      </c>
    </row>
    <row r="159" spans="1:8" x14ac:dyDescent="0.35">
      <c r="B159" t="s">
        <v>78</v>
      </c>
      <c r="C159" s="87">
        <v>0</v>
      </c>
      <c r="D159" s="87">
        <v>0</v>
      </c>
      <c r="E159">
        <v>0</v>
      </c>
      <c r="F159">
        <v>0</v>
      </c>
      <c r="G159">
        <v>0</v>
      </c>
      <c r="H159">
        <v>0</v>
      </c>
    </row>
    <row r="160" spans="1:8" x14ac:dyDescent="0.35">
      <c r="B160" t="s">
        <v>67</v>
      </c>
      <c r="C160" s="87">
        <v>1</v>
      </c>
      <c r="D160" s="87">
        <v>1</v>
      </c>
      <c r="E160">
        <v>1</v>
      </c>
      <c r="F160">
        <v>1</v>
      </c>
      <c r="G160">
        <v>1</v>
      </c>
      <c r="H160">
        <v>1</v>
      </c>
    </row>
    <row r="161" spans="1:8" ht="15" thickBot="1" x14ac:dyDescent="0.4">
      <c r="B161" s="16" t="s">
        <v>110</v>
      </c>
      <c r="C161" s="14">
        <f t="shared" ref="C161:H161" si="12">SUM(C151:C160)</f>
        <v>7</v>
      </c>
      <c r="D161" s="14">
        <f t="shared" si="12"/>
        <v>10</v>
      </c>
      <c r="E161" s="14">
        <f t="shared" si="12"/>
        <v>9</v>
      </c>
      <c r="F161" s="14">
        <f t="shared" si="12"/>
        <v>9</v>
      </c>
      <c r="G161" s="14">
        <f t="shared" si="12"/>
        <v>9</v>
      </c>
      <c r="H161" s="14">
        <f t="shared" si="12"/>
        <v>10</v>
      </c>
    </row>
    <row r="162" spans="1:8" x14ac:dyDescent="0.35">
      <c r="C162" s="18"/>
      <c r="D162" s="18"/>
    </row>
    <row r="163" spans="1:8" x14ac:dyDescent="0.35">
      <c r="A163" t="s">
        <v>59</v>
      </c>
      <c r="B163" t="s">
        <v>70</v>
      </c>
      <c r="C163" s="87">
        <v>0</v>
      </c>
      <c r="D163" s="87">
        <v>0</v>
      </c>
      <c r="E163">
        <v>0</v>
      </c>
      <c r="F163">
        <v>0</v>
      </c>
      <c r="G163">
        <v>0</v>
      </c>
      <c r="H163">
        <v>0</v>
      </c>
    </row>
    <row r="164" spans="1:8" x14ac:dyDescent="0.35">
      <c r="B164" t="s">
        <v>71</v>
      </c>
      <c r="C164" s="87">
        <v>1</v>
      </c>
      <c r="D164" s="87">
        <v>2</v>
      </c>
      <c r="E164">
        <v>1</v>
      </c>
      <c r="F164">
        <v>1</v>
      </c>
      <c r="G164">
        <v>1</v>
      </c>
      <c r="H164">
        <v>1</v>
      </c>
    </row>
    <row r="165" spans="1:8" x14ac:dyDescent="0.35">
      <c r="B165" t="s">
        <v>72</v>
      </c>
      <c r="C165" s="87">
        <v>0</v>
      </c>
      <c r="D165" s="87">
        <v>0</v>
      </c>
      <c r="E165">
        <v>0</v>
      </c>
      <c r="F165">
        <v>0</v>
      </c>
      <c r="G165">
        <v>0</v>
      </c>
      <c r="H165">
        <v>0</v>
      </c>
    </row>
    <row r="166" spans="1:8" x14ac:dyDescent="0.35">
      <c r="B166" t="s">
        <v>73</v>
      </c>
      <c r="C166" s="87">
        <v>0</v>
      </c>
      <c r="D166" s="87">
        <v>0</v>
      </c>
      <c r="E166">
        <v>0</v>
      </c>
      <c r="F166">
        <v>0</v>
      </c>
      <c r="G166">
        <v>0</v>
      </c>
      <c r="H166">
        <v>0</v>
      </c>
    </row>
    <row r="167" spans="1:8" x14ac:dyDescent="0.35">
      <c r="B167" t="s">
        <v>74</v>
      </c>
      <c r="C167" s="87">
        <v>0</v>
      </c>
      <c r="D167" s="87">
        <v>0</v>
      </c>
      <c r="E167">
        <v>0</v>
      </c>
      <c r="F167">
        <v>0</v>
      </c>
      <c r="G167">
        <v>0</v>
      </c>
      <c r="H167">
        <v>0</v>
      </c>
    </row>
    <row r="168" spans="1:8" x14ac:dyDescent="0.35">
      <c r="B168" t="s">
        <v>75</v>
      </c>
      <c r="C168" s="87">
        <v>0</v>
      </c>
      <c r="D168" s="87">
        <v>0</v>
      </c>
      <c r="E168">
        <v>0</v>
      </c>
      <c r="F168">
        <v>0</v>
      </c>
      <c r="G168">
        <v>0</v>
      </c>
      <c r="H168">
        <v>0</v>
      </c>
    </row>
    <row r="169" spans="1:8" x14ac:dyDescent="0.35">
      <c r="B169" t="s">
        <v>76</v>
      </c>
      <c r="C169" s="87">
        <v>0</v>
      </c>
      <c r="D169" s="87">
        <v>0</v>
      </c>
      <c r="E169">
        <v>0</v>
      </c>
      <c r="F169">
        <v>0</v>
      </c>
      <c r="G169">
        <v>0</v>
      </c>
      <c r="H169">
        <v>0</v>
      </c>
    </row>
    <row r="170" spans="1:8" x14ac:dyDescent="0.35">
      <c r="B170" t="s">
        <v>77</v>
      </c>
      <c r="C170" s="87">
        <v>0</v>
      </c>
      <c r="D170" s="87">
        <v>0</v>
      </c>
      <c r="E170">
        <v>0</v>
      </c>
      <c r="F170">
        <v>0</v>
      </c>
      <c r="G170">
        <v>0</v>
      </c>
      <c r="H170">
        <v>0</v>
      </c>
    </row>
    <row r="171" spans="1:8" x14ac:dyDescent="0.35">
      <c r="B171" t="s">
        <v>78</v>
      </c>
      <c r="C171" s="87">
        <v>0</v>
      </c>
      <c r="D171" s="87">
        <v>0</v>
      </c>
      <c r="E171">
        <v>0</v>
      </c>
      <c r="F171">
        <v>0</v>
      </c>
      <c r="G171">
        <v>0</v>
      </c>
      <c r="H171">
        <v>0</v>
      </c>
    </row>
    <row r="172" spans="1:8" x14ac:dyDescent="0.35">
      <c r="B172" t="s">
        <v>67</v>
      </c>
      <c r="C172" s="87">
        <v>1</v>
      </c>
      <c r="D172" s="87">
        <v>1</v>
      </c>
      <c r="E172">
        <v>1</v>
      </c>
      <c r="F172">
        <v>1</v>
      </c>
      <c r="G172">
        <v>1</v>
      </c>
      <c r="H172">
        <v>1</v>
      </c>
    </row>
    <row r="173" spans="1:8" ht="15" thickBot="1" x14ac:dyDescent="0.4">
      <c r="B173" s="16" t="s">
        <v>110</v>
      </c>
      <c r="C173" s="14">
        <f t="shared" ref="C173:H173" si="13">SUM(C163:C172)</f>
        <v>2</v>
      </c>
      <c r="D173" s="14">
        <f t="shared" si="13"/>
        <v>3</v>
      </c>
      <c r="E173" s="14">
        <f t="shared" si="13"/>
        <v>2</v>
      </c>
      <c r="F173" s="14">
        <f t="shared" si="13"/>
        <v>2</v>
      </c>
      <c r="G173" s="14">
        <f t="shared" si="13"/>
        <v>2</v>
      </c>
      <c r="H173" s="14">
        <f t="shared" si="13"/>
        <v>2</v>
      </c>
    </row>
    <row r="174" spans="1:8" x14ac:dyDescent="0.35">
      <c r="C174" s="18"/>
      <c r="D174" s="18"/>
    </row>
    <row r="175" spans="1:8" x14ac:dyDescent="0.35">
      <c r="A175" t="s">
        <v>69</v>
      </c>
      <c r="B175" t="s">
        <v>70</v>
      </c>
      <c r="C175" s="87">
        <v>0</v>
      </c>
      <c r="D175" s="87">
        <v>0</v>
      </c>
      <c r="E175">
        <v>0</v>
      </c>
      <c r="F175">
        <v>0</v>
      </c>
      <c r="G175">
        <v>0</v>
      </c>
      <c r="H175">
        <v>0</v>
      </c>
    </row>
    <row r="176" spans="1:8" x14ac:dyDescent="0.35">
      <c r="B176" t="s">
        <v>71</v>
      </c>
      <c r="C176" s="87">
        <v>0</v>
      </c>
      <c r="D176" s="87">
        <v>0</v>
      </c>
      <c r="E176">
        <v>0</v>
      </c>
      <c r="F176">
        <v>0</v>
      </c>
      <c r="G176">
        <v>0</v>
      </c>
      <c r="H176">
        <v>0</v>
      </c>
    </row>
    <row r="177" spans="1:8" x14ac:dyDescent="0.35">
      <c r="B177" t="s">
        <v>72</v>
      </c>
      <c r="C177" s="87">
        <v>0</v>
      </c>
      <c r="D177" s="87">
        <v>0</v>
      </c>
      <c r="E177">
        <v>0</v>
      </c>
      <c r="F177">
        <v>0</v>
      </c>
      <c r="G177">
        <v>0</v>
      </c>
      <c r="H177">
        <v>0</v>
      </c>
    </row>
    <row r="178" spans="1:8" x14ac:dyDescent="0.35">
      <c r="B178" t="s">
        <v>73</v>
      </c>
      <c r="C178" s="87">
        <v>0</v>
      </c>
      <c r="D178" s="87">
        <v>0</v>
      </c>
      <c r="E178">
        <v>0</v>
      </c>
      <c r="F178">
        <v>0</v>
      </c>
      <c r="G178">
        <v>0</v>
      </c>
      <c r="H178">
        <v>0</v>
      </c>
    </row>
    <row r="179" spans="1:8" x14ac:dyDescent="0.35">
      <c r="B179" t="s">
        <v>74</v>
      </c>
      <c r="C179" s="87">
        <v>0</v>
      </c>
      <c r="D179" s="87">
        <v>0</v>
      </c>
      <c r="E179">
        <v>0</v>
      </c>
      <c r="F179">
        <v>0</v>
      </c>
      <c r="G179">
        <v>0</v>
      </c>
      <c r="H179">
        <v>0</v>
      </c>
    </row>
    <row r="180" spans="1:8" x14ac:dyDescent="0.35">
      <c r="B180" t="s">
        <v>75</v>
      </c>
      <c r="C180" s="87">
        <v>0</v>
      </c>
      <c r="D180" s="87">
        <v>0</v>
      </c>
      <c r="E180">
        <v>0</v>
      </c>
      <c r="F180">
        <v>0</v>
      </c>
      <c r="G180">
        <v>0</v>
      </c>
      <c r="H180">
        <v>0</v>
      </c>
    </row>
    <row r="181" spans="1:8" x14ac:dyDescent="0.35">
      <c r="B181" t="s">
        <v>76</v>
      </c>
      <c r="C181" s="87">
        <v>0</v>
      </c>
      <c r="D181" s="87">
        <v>0</v>
      </c>
      <c r="E181">
        <v>0</v>
      </c>
      <c r="F181">
        <v>0</v>
      </c>
      <c r="G181">
        <v>0</v>
      </c>
      <c r="H181">
        <v>0</v>
      </c>
    </row>
    <row r="182" spans="1:8" x14ac:dyDescent="0.35">
      <c r="B182" t="s">
        <v>77</v>
      </c>
      <c r="C182" s="87">
        <v>0</v>
      </c>
      <c r="D182" s="87">
        <v>0</v>
      </c>
      <c r="E182">
        <v>0</v>
      </c>
      <c r="F182">
        <v>0</v>
      </c>
      <c r="G182">
        <v>0</v>
      </c>
      <c r="H182">
        <v>0</v>
      </c>
    </row>
    <row r="183" spans="1:8" x14ac:dyDescent="0.35">
      <c r="B183" t="s">
        <v>78</v>
      </c>
      <c r="C183" s="87">
        <v>0</v>
      </c>
      <c r="D183" s="87">
        <v>0</v>
      </c>
      <c r="E183">
        <v>0</v>
      </c>
      <c r="F183">
        <v>0</v>
      </c>
      <c r="G183">
        <v>0</v>
      </c>
      <c r="H183">
        <v>0</v>
      </c>
    </row>
    <row r="184" spans="1:8" x14ac:dyDescent="0.35">
      <c r="B184" t="s">
        <v>67</v>
      </c>
      <c r="C184" s="87">
        <v>0</v>
      </c>
      <c r="D184" s="87">
        <v>0</v>
      </c>
      <c r="E184">
        <v>0</v>
      </c>
      <c r="F184">
        <v>0</v>
      </c>
      <c r="G184">
        <v>0</v>
      </c>
      <c r="H184">
        <v>0</v>
      </c>
    </row>
    <row r="185" spans="1:8" ht="15" thickBot="1" x14ac:dyDescent="0.4">
      <c r="B185" s="16" t="s">
        <v>110</v>
      </c>
      <c r="C185" s="90">
        <f t="shared" ref="C185:H185" si="14">SUM(C175:C184)</f>
        <v>0</v>
      </c>
      <c r="D185" s="90">
        <f t="shared" si="14"/>
        <v>0</v>
      </c>
      <c r="E185" s="90">
        <f t="shared" si="14"/>
        <v>0</v>
      </c>
      <c r="F185" s="90">
        <f t="shared" si="14"/>
        <v>0</v>
      </c>
      <c r="G185" s="90">
        <f t="shared" si="14"/>
        <v>0</v>
      </c>
      <c r="H185" s="90">
        <f t="shared" si="14"/>
        <v>0</v>
      </c>
    </row>
    <row r="186" spans="1:8" x14ac:dyDescent="0.35">
      <c r="C186" s="18"/>
      <c r="D186" s="18"/>
    </row>
    <row r="187" spans="1:8" x14ac:dyDescent="0.35">
      <c r="A187" t="s">
        <v>32</v>
      </c>
      <c r="B187" t="s">
        <v>70</v>
      </c>
      <c r="C187" s="87">
        <v>0</v>
      </c>
      <c r="D187" s="87">
        <v>0</v>
      </c>
      <c r="E187">
        <v>0</v>
      </c>
      <c r="F187">
        <v>0</v>
      </c>
      <c r="G187">
        <v>0</v>
      </c>
      <c r="H187">
        <v>0</v>
      </c>
    </row>
    <row r="188" spans="1:8" x14ac:dyDescent="0.35">
      <c r="B188" t="s">
        <v>71</v>
      </c>
      <c r="C188" s="87">
        <v>0</v>
      </c>
      <c r="D188" s="87">
        <v>0</v>
      </c>
      <c r="E188">
        <v>0</v>
      </c>
      <c r="F188">
        <v>0</v>
      </c>
      <c r="G188">
        <v>0</v>
      </c>
      <c r="H188">
        <v>0</v>
      </c>
    </row>
    <row r="189" spans="1:8" x14ac:dyDescent="0.35">
      <c r="B189" t="s">
        <v>72</v>
      </c>
      <c r="C189" s="87">
        <v>0</v>
      </c>
      <c r="D189" s="87">
        <v>0</v>
      </c>
      <c r="E189">
        <v>0</v>
      </c>
      <c r="F189">
        <v>0</v>
      </c>
      <c r="G189">
        <v>0</v>
      </c>
      <c r="H189">
        <v>0</v>
      </c>
    </row>
    <row r="190" spans="1:8" x14ac:dyDescent="0.35">
      <c r="B190" t="s">
        <v>73</v>
      </c>
      <c r="C190" s="87">
        <v>0</v>
      </c>
      <c r="D190" s="87">
        <v>0</v>
      </c>
      <c r="E190">
        <v>0</v>
      </c>
      <c r="F190">
        <v>0</v>
      </c>
      <c r="G190">
        <v>0</v>
      </c>
      <c r="H190">
        <v>0</v>
      </c>
    </row>
    <row r="191" spans="1:8" x14ac:dyDescent="0.35">
      <c r="B191" t="s">
        <v>74</v>
      </c>
      <c r="C191" s="87">
        <v>0</v>
      </c>
      <c r="D191" s="87">
        <v>0</v>
      </c>
      <c r="E191">
        <v>0</v>
      </c>
      <c r="F191">
        <v>0</v>
      </c>
      <c r="G191">
        <v>0</v>
      </c>
      <c r="H191">
        <v>0</v>
      </c>
    </row>
    <row r="192" spans="1:8" x14ac:dyDescent="0.35">
      <c r="B192" t="s">
        <v>75</v>
      </c>
      <c r="C192" s="87">
        <v>0</v>
      </c>
      <c r="D192" s="87">
        <v>0</v>
      </c>
      <c r="E192">
        <v>0</v>
      </c>
      <c r="F192">
        <v>0</v>
      </c>
      <c r="G192">
        <v>0</v>
      </c>
      <c r="H192">
        <v>0</v>
      </c>
    </row>
    <row r="193" spans="1:8" x14ac:dyDescent="0.35">
      <c r="B193" t="s">
        <v>76</v>
      </c>
      <c r="C193" s="87">
        <v>0</v>
      </c>
      <c r="D193" s="87">
        <v>0</v>
      </c>
      <c r="E193">
        <v>0</v>
      </c>
      <c r="F193">
        <v>0</v>
      </c>
      <c r="G193">
        <v>0</v>
      </c>
      <c r="H193">
        <v>0</v>
      </c>
    </row>
    <row r="194" spans="1:8" x14ac:dyDescent="0.35">
      <c r="B194" t="s">
        <v>77</v>
      </c>
      <c r="C194" s="87">
        <v>0</v>
      </c>
      <c r="D194" s="87">
        <v>0</v>
      </c>
      <c r="E194">
        <v>0</v>
      </c>
      <c r="F194">
        <v>0</v>
      </c>
      <c r="G194">
        <v>0</v>
      </c>
      <c r="H194">
        <v>0</v>
      </c>
    </row>
    <row r="195" spans="1:8" x14ac:dyDescent="0.35">
      <c r="B195" t="s">
        <v>78</v>
      </c>
      <c r="C195" s="18">
        <v>1</v>
      </c>
      <c r="D195" s="18">
        <v>1</v>
      </c>
      <c r="E195">
        <v>1</v>
      </c>
      <c r="F195">
        <v>2</v>
      </c>
      <c r="G195">
        <v>2</v>
      </c>
      <c r="H195">
        <v>2</v>
      </c>
    </row>
    <row r="196" spans="1:8" x14ac:dyDescent="0.35">
      <c r="B196" t="s">
        <v>67</v>
      </c>
      <c r="C196" s="87">
        <v>0</v>
      </c>
      <c r="D196" s="87">
        <v>0</v>
      </c>
      <c r="E196">
        <v>0</v>
      </c>
      <c r="F196">
        <v>0</v>
      </c>
      <c r="G196">
        <v>0</v>
      </c>
      <c r="H196">
        <v>0</v>
      </c>
    </row>
    <row r="197" spans="1:8" ht="15" thickBot="1" x14ac:dyDescent="0.4">
      <c r="B197" s="16" t="s">
        <v>110</v>
      </c>
      <c r="C197" s="14">
        <f t="shared" ref="C197:H197" si="15">SUM(C187:C196)</f>
        <v>1</v>
      </c>
      <c r="D197" s="14">
        <f t="shared" si="15"/>
        <v>1</v>
      </c>
      <c r="E197" s="14">
        <f t="shared" si="15"/>
        <v>1</v>
      </c>
      <c r="F197" s="14">
        <f t="shared" si="15"/>
        <v>2</v>
      </c>
      <c r="G197" s="14">
        <f t="shared" si="15"/>
        <v>2</v>
      </c>
      <c r="H197" s="14">
        <f t="shared" si="15"/>
        <v>2</v>
      </c>
    </row>
    <row r="198" spans="1:8" x14ac:dyDescent="0.35">
      <c r="C198" s="18"/>
      <c r="D198" s="18"/>
    </row>
    <row r="199" spans="1:8" x14ac:dyDescent="0.35">
      <c r="A199" t="s">
        <v>67</v>
      </c>
      <c r="B199" t="s">
        <v>70</v>
      </c>
      <c r="C199" s="87">
        <v>0</v>
      </c>
      <c r="D199" s="87">
        <v>0</v>
      </c>
      <c r="E199" s="87">
        <v>0</v>
      </c>
      <c r="F199" s="87">
        <v>0</v>
      </c>
      <c r="G199">
        <v>0</v>
      </c>
      <c r="H199">
        <v>0</v>
      </c>
    </row>
    <row r="200" spans="1:8" x14ac:dyDescent="0.35">
      <c r="B200" t="s">
        <v>71</v>
      </c>
      <c r="C200" s="87">
        <v>0</v>
      </c>
      <c r="D200" s="87">
        <v>0</v>
      </c>
      <c r="E200" s="87">
        <v>0</v>
      </c>
      <c r="F200" s="87">
        <v>0</v>
      </c>
      <c r="G200">
        <v>0</v>
      </c>
      <c r="H200">
        <v>0</v>
      </c>
    </row>
    <row r="201" spans="1:8" x14ac:dyDescent="0.35">
      <c r="B201" t="s">
        <v>72</v>
      </c>
      <c r="C201" s="87">
        <v>0</v>
      </c>
      <c r="D201" s="87">
        <v>0</v>
      </c>
      <c r="E201" s="87">
        <v>0</v>
      </c>
      <c r="F201" s="87">
        <v>0</v>
      </c>
      <c r="G201">
        <v>0</v>
      </c>
      <c r="H201">
        <v>0</v>
      </c>
    </row>
    <row r="202" spans="1:8" x14ac:dyDescent="0.35">
      <c r="B202" t="s">
        <v>73</v>
      </c>
      <c r="C202" s="87">
        <v>0</v>
      </c>
      <c r="D202" s="87">
        <v>0</v>
      </c>
      <c r="E202" s="87">
        <v>0</v>
      </c>
      <c r="F202" s="87">
        <v>0</v>
      </c>
      <c r="G202">
        <v>0</v>
      </c>
      <c r="H202">
        <v>0</v>
      </c>
    </row>
    <row r="203" spans="1:8" x14ac:dyDescent="0.35">
      <c r="B203" t="s">
        <v>74</v>
      </c>
      <c r="C203" s="87">
        <v>0</v>
      </c>
      <c r="D203" s="87">
        <v>0</v>
      </c>
      <c r="E203" s="87">
        <v>0</v>
      </c>
      <c r="F203" s="87">
        <v>0</v>
      </c>
      <c r="G203">
        <v>0</v>
      </c>
      <c r="H203">
        <v>0</v>
      </c>
    </row>
    <row r="204" spans="1:8" x14ac:dyDescent="0.35">
      <c r="B204" t="s">
        <v>75</v>
      </c>
      <c r="C204" s="87">
        <v>0</v>
      </c>
      <c r="D204" s="87">
        <v>0</v>
      </c>
      <c r="E204" s="87">
        <v>0</v>
      </c>
      <c r="F204" s="87">
        <v>0</v>
      </c>
      <c r="G204">
        <v>0</v>
      </c>
      <c r="H204">
        <v>1</v>
      </c>
    </row>
    <row r="205" spans="1:8" x14ac:dyDescent="0.35">
      <c r="B205" t="s">
        <v>76</v>
      </c>
      <c r="C205" s="87">
        <v>0</v>
      </c>
      <c r="D205" s="87">
        <v>0</v>
      </c>
      <c r="E205" s="87">
        <v>0</v>
      </c>
      <c r="F205" s="87">
        <v>0</v>
      </c>
      <c r="G205">
        <v>0</v>
      </c>
      <c r="H205">
        <v>0</v>
      </c>
    </row>
    <row r="206" spans="1:8" x14ac:dyDescent="0.35">
      <c r="B206" t="s">
        <v>77</v>
      </c>
      <c r="C206" s="87">
        <v>0</v>
      </c>
      <c r="D206" s="87">
        <v>0</v>
      </c>
      <c r="E206" s="87">
        <v>0</v>
      </c>
      <c r="F206" s="87">
        <v>0</v>
      </c>
      <c r="G206">
        <v>0</v>
      </c>
      <c r="H206">
        <v>0</v>
      </c>
    </row>
    <row r="207" spans="1:8" x14ac:dyDescent="0.35">
      <c r="B207" t="s">
        <v>78</v>
      </c>
      <c r="C207" s="87">
        <v>0</v>
      </c>
      <c r="D207" s="87">
        <v>0</v>
      </c>
      <c r="E207" s="87">
        <v>0</v>
      </c>
      <c r="F207" s="87">
        <v>0</v>
      </c>
      <c r="G207">
        <v>0</v>
      </c>
      <c r="H207">
        <v>0</v>
      </c>
    </row>
    <row r="208" spans="1:8" x14ac:dyDescent="0.35">
      <c r="B208" t="s">
        <v>67</v>
      </c>
      <c r="C208" s="87">
        <v>0</v>
      </c>
      <c r="D208" s="87">
        <v>0</v>
      </c>
      <c r="E208" s="87">
        <v>0</v>
      </c>
      <c r="F208" s="87">
        <v>0</v>
      </c>
      <c r="G208">
        <v>0</v>
      </c>
      <c r="H208">
        <v>0</v>
      </c>
    </row>
    <row r="209" spans="2:8" ht="15" thickBot="1" x14ac:dyDescent="0.4">
      <c r="B209" s="16" t="s">
        <v>110</v>
      </c>
      <c r="C209" s="90">
        <f>SUM(C199:C208)</f>
        <v>0</v>
      </c>
      <c r="D209" s="90">
        <f>SUM(D199:D208)</f>
        <v>0</v>
      </c>
      <c r="E209" s="90">
        <f t="shared" ref="E209:G209" si="16">SUM(E199:E208)</f>
        <v>0</v>
      </c>
      <c r="F209" s="90">
        <f t="shared" si="16"/>
        <v>0</v>
      </c>
      <c r="G209" s="90">
        <f t="shared" si="16"/>
        <v>0</v>
      </c>
      <c r="H209" s="90">
        <f t="shared" ref="H209" si="17">SUM(H199:H208)</f>
        <v>1</v>
      </c>
    </row>
  </sheetData>
  <sheetProtection algorithmName="SHA-512" hashValue="IMDTYaGCMPjKWG0OAeU3+ZdAX4frp34pLnJV6szkCsedwO7RyqCcCPHX1KFOadudMNCLCKhRkkMs7sIHBX4viw==" saltValue="jqXhfGpEdLchhdZroYYlxg==" spinCount="100000" sheet="1" objects="1" scenarios="1"/>
  <mergeCells count="1">
    <mergeCell ref="A1:F1"/>
  </mergeCells>
  <pageMargins left="0.7" right="0.7" top="0.75" bottom="0.75" header="0.3" footer="0.3"/>
  <pageSetup paperSize="9" scale="76" fitToHeight="0" orientation="portrait" r:id="rId1"/>
  <headerFooter>
    <oddFooter>&amp;C_x000D_&amp;1#&amp;"Calibri"&amp;10&amp;KFF0000 Public</oddFooter>
  </headerFooter>
  <rowBreaks count="3" manualBreakCount="3">
    <brk id="46" max="16383" man="1"/>
    <brk id="98" max="16383" man="1"/>
    <brk id="14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208"/>
  <sheetViews>
    <sheetView topLeftCell="A185" zoomScaleNormal="100" zoomScaleSheetLayoutView="85" workbookViewId="0">
      <selection activeCell="H51" sqref="H51"/>
    </sheetView>
  </sheetViews>
  <sheetFormatPr defaultColWidth="9.1796875" defaultRowHeight="14.5" x14ac:dyDescent="0.35"/>
  <cols>
    <col min="1" max="1" width="52.81640625" style="2" customWidth="1"/>
    <col min="2" max="2" width="14.7265625" style="2" bestFit="1" customWidth="1"/>
    <col min="3" max="3" width="7.6328125" style="97" bestFit="1" customWidth="1"/>
    <col min="4" max="5" width="7.6328125" style="2" bestFit="1" customWidth="1"/>
    <col min="6" max="6" width="10.54296875" style="2" bestFit="1" customWidth="1"/>
    <col min="7" max="8" width="11.1796875" style="119" bestFit="1" customWidth="1"/>
    <col min="9" max="16384" width="9.1796875" style="2"/>
  </cols>
  <sheetData>
    <row r="1" spans="1:8" ht="15.5" x14ac:dyDescent="0.35">
      <c r="A1" s="160" t="s">
        <v>2</v>
      </c>
      <c r="B1" s="160"/>
      <c r="C1" s="160"/>
      <c r="D1" s="160"/>
      <c r="E1" s="160"/>
    </row>
    <row r="2" spans="1:8" x14ac:dyDescent="0.35">
      <c r="A2" s="18"/>
      <c r="B2" s="18"/>
      <c r="C2" s="113">
        <v>2018</v>
      </c>
      <c r="D2" s="114">
        <v>2019</v>
      </c>
      <c r="E2" s="115">
        <v>2020</v>
      </c>
      <c r="F2" s="113">
        <v>2021</v>
      </c>
      <c r="G2" s="114">
        <v>2022</v>
      </c>
      <c r="H2" s="114">
        <v>2023</v>
      </c>
    </row>
    <row r="3" spans="1:8" x14ac:dyDescent="0.35">
      <c r="A3" s="92" t="s">
        <v>344</v>
      </c>
      <c r="B3" s="93"/>
      <c r="C3" s="93"/>
      <c r="D3" s="93"/>
      <c r="E3" s="93"/>
      <c r="F3" s="93"/>
      <c r="G3" s="120"/>
      <c r="H3" s="120"/>
    </row>
    <row r="4" spans="1:8" x14ac:dyDescent="0.35">
      <c r="A4" s="94" t="s">
        <v>345</v>
      </c>
      <c r="B4" s="58" t="s">
        <v>11</v>
      </c>
      <c r="C4" s="95">
        <f t="shared" ref="C4:D4" si="0">C10+C17+C19+C20+C21+C22+C23+C24</f>
        <v>19017</v>
      </c>
      <c r="D4" s="58">
        <f t="shared" si="0"/>
        <v>20038</v>
      </c>
      <c r="E4" s="58">
        <f>E10+E17+E19+E20+E21+E22+E23+E24</f>
        <v>20105</v>
      </c>
      <c r="F4" s="58">
        <f>F10+F17+F19+F20+F21+F22+F23+F24</f>
        <v>19732</v>
      </c>
      <c r="G4" s="121">
        <f>G10+G17+G19+G20+G21+G22+G23+G24</f>
        <v>19789</v>
      </c>
      <c r="H4" s="121">
        <f>H10+H17+H19+H20+H21+H22+H23+H24</f>
        <v>19848</v>
      </c>
    </row>
    <row r="5" spans="1:8" x14ac:dyDescent="0.35">
      <c r="A5" s="96" t="s">
        <v>3</v>
      </c>
      <c r="B5" s="108" t="s">
        <v>14</v>
      </c>
      <c r="C5" s="161">
        <v>10997</v>
      </c>
      <c r="D5" s="163">
        <v>11441</v>
      </c>
      <c r="E5" s="157">
        <v>11463</v>
      </c>
      <c r="F5" s="159">
        <v>11180</v>
      </c>
      <c r="G5" s="157">
        <v>11181</v>
      </c>
      <c r="H5" s="157">
        <v>11170</v>
      </c>
    </row>
    <row r="6" spans="1:8" x14ac:dyDescent="0.35">
      <c r="A6" s="96"/>
      <c r="B6" s="108" t="s">
        <v>15</v>
      </c>
      <c r="C6" s="161"/>
      <c r="D6" s="163"/>
      <c r="E6" s="157"/>
      <c r="F6" s="159"/>
      <c r="G6" s="157"/>
      <c r="H6" s="157"/>
    </row>
    <row r="7" spans="1:8" x14ac:dyDescent="0.35">
      <c r="A7" s="96"/>
      <c r="B7" s="108" t="s">
        <v>16</v>
      </c>
      <c r="C7" s="161"/>
      <c r="D7" s="163"/>
      <c r="E7" s="157"/>
      <c r="F7" s="159"/>
      <c r="G7" s="157"/>
      <c r="H7" s="157"/>
    </row>
    <row r="8" spans="1:8" x14ac:dyDescent="0.35">
      <c r="A8" s="96"/>
      <c r="B8" s="108" t="s">
        <v>17</v>
      </c>
      <c r="C8" s="161"/>
      <c r="D8" s="163"/>
      <c r="E8" s="157"/>
      <c r="F8" s="159"/>
      <c r="G8" s="157"/>
      <c r="H8" s="157"/>
    </row>
    <row r="9" spans="1:8" x14ac:dyDescent="0.35">
      <c r="A9" s="96"/>
      <c r="B9" s="108" t="s">
        <v>18</v>
      </c>
      <c r="C9" s="162"/>
      <c r="D9" s="158"/>
      <c r="E9" s="158"/>
      <c r="F9" s="159"/>
      <c r="G9" s="157"/>
      <c r="H9" s="157"/>
    </row>
    <row r="10" spans="1:8" ht="15" thickBot="1" x14ac:dyDescent="0.4">
      <c r="A10" s="96"/>
      <c r="B10" s="14" t="s">
        <v>110</v>
      </c>
      <c r="C10" s="88">
        <f>SUM(C5:C9)</f>
        <v>10997</v>
      </c>
      <c r="D10" s="14">
        <f>SUM(D5:D9)</f>
        <v>11441</v>
      </c>
      <c r="E10" s="14">
        <f>SUM(E5:E9)</f>
        <v>11463</v>
      </c>
      <c r="F10" s="14">
        <f>F5</f>
        <v>11180</v>
      </c>
      <c r="G10" s="122">
        <f>G5</f>
        <v>11181</v>
      </c>
      <c r="H10" s="122">
        <f>H5</f>
        <v>11170</v>
      </c>
    </row>
    <row r="11" spans="1:8" x14ac:dyDescent="0.35">
      <c r="A11" s="96"/>
      <c r="B11" s="18"/>
      <c r="C11" s="80"/>
      <c r="D11" s="18"/>
    </row>
    <row r="12" spans="1:8" x14ac:dyDescent="0.35">
      <c r="A12" s="96" t="s">
        <v>9</v>
      </c>
      <c r="B12" s="108" t="s">
        <v>14</v>
      </c>
      <c r="C12" s="161">
        <v>2890</v>
      </c>
      <c r="D12" s="163">
        <v>3135</v>
      </c>
      <c r="E12" s="157">
        <v>3160</v>
      </c>
      <c r="F12" s="159">
        <v>3141</v>
      </c>
      <c r="G12" s="157">
        <v>3167</v>
      </c>
      <c r="H12" s="157">
        <v>3178</v>
      </c>
    </row>
    <row r="13" spans="1:8" x14ac:dyDescent="0.35">
      <c r="A13" s="96"/>
      <c r="B13" s="108" t="s">
        <v>15</v>
      </c>
      <c r="C13" s="161"/>
      <c r="D13" s="163"/>
      <c r="E13" s="157"/>
      <c r="F13" s="159"/>
      <c r="G13" s="157"/>
      <c r="H13" s="157"/>
    </row>
    <row r="14" spans="1:8" x14ac:dyDescent="0.35">
      <c r="A14" s="96"/>
      <c r="B14" s="108" t="s">
        <v>16</v>
      </c>
      <c r="C14" s="161"/>
      <c r="D14" s="163"/>
      <c r="E14" s="157"/>
      <c r="F14" s="159"/>
      <c r="G14" s="157"/>
      <c r="H14" s="157"/>
    </row>
    <row r="15" spans="1:8" x14ac:dyDescent="0.35">
      <c r="A15" s="96"/>
      <c r="B15" s="108" t="s">
        <v>17</v>
      </c>
      <c r="C15" s="161"/>
      <c r="D15" s="163"/>
      <c r="E15" s="157"/>
      <c r="F15" s="159"/>
      <c r="G15" s="157"/>
      <c r="H15" s="157"/>
    </row>
    <row r="16" spans="1:8" x14ac:dyDescent="0.35">
      <c r="A16" s="96"/>
      <c r="B16" s="108" t="s">
        <v>18</v>
      </c>
      <c r="C16" s="162"/>
      <c r="D16" s="158"/>
      <c r="E16" s="158"/>
      <c r="F16" s="159"/>
      <c r="G16" s="157"/>
      <c r="H16" s="157"/>
    </row>
    <row r="17" spans="1:8" ht="15" thickBot="1" x14ac:dyDescent="0.4">
      <c r="A17" s="96"/>
      <c r="B17" s="14" t="s">
        <v>110</v>
      </c>
      <c r="C17" s="88">
        <f>SUM(C12:C16)</f>
        <v>2890</v>
      </c>
      <c r="D17" s="14">
        <f>SUM(D12:D16)</f>
        <v>3135</v>
      </c>
      <c r="E17" s="14">
        <f>SUM(E12:E16)</f>
        <v>3160</v>
      </c>
      <c r="F17" s="14">
        <f>F12</f>
        <v>3141</v>
      </c>
      <c r="G17" s="122">
        <f>G12</f>
        <v>3167</v>
      </c>
      <c r="H17" s="122">
        <f>H12</f>
        <v>3178</v>
      </c>
    </row>
    <row r="18" spans="1:8" x14ac:dyDescent="0.35">
      <c r="A18" s="96"/>
      <c r="B18" s="18"/>
      <c r="C18" s="80"/>
      <c r="D18" s="18"/>
    </row>
    <row r="19" spans="1:8" ht="15" thickBot="1" x14ac:dyDescent="0.4">
      <c r="A19" s="18" t="s">
        <v>65</v>
      </c>
      <c r="B19" s="14" t="s">
        <v>11</v>
      </c>
      <c r="C19" s="88">
        <v>152</v>
      </c>
      <c r="D19" s="14">
        <v>233</v>
      </c>
      <c r="E19" s="14">
        <v>244</v>
      </c>
      <c r="F19" s="14">
        <v>251</v>
      </c>
      <c r="G19" s="122">
        <v>271</v>
      </c>
      <c r="H19" s="122">
        <v>308</v>
      </c>
    </row>
    <row r="20" spans="1:8" ht="15" thickBot="1" x14ac:dyDescent="0.4">
      <c r="A20" s="18" t="s">
        <v>32</v>
      </c>
      <c r="B20" s="14" t="s">
        <v>11</v>
      </c>
      <c r="C20" s="88">
        <v>394</v>
      </c>
      <c r="D20" s="14">
        <v>510</v>
      </c>
      <c r="E20" s="14">
        <v>512</v>
      </c>
      <c r="F20" s="14">
        <v>479</v>
      </c>
      <c r="G20" s="122">
        <v>482</v>
      </c>
      <c r="H20" s="122">
        <v>481</v>
      </c>
    </row>
    <row r="21" spans="1:8" ht="15" thickBot="1" x14ac:dyDescent="0.4">
      <c r="A21" s="18" t="s">
        <v>66</v>
      </c>
      <c r="B21" s="14" t="s">
        <v>11</v>
      </c>
      <c r="C21" s="88">
        <v>160</v>
      </c>
      <c r="D21" s="14">
        <v>64</v>
      </c>
      <c r="E21" s="14">
        <v>67</v>
      </c>
      <c r="F21" s="14">
        <v>62</v>
      </c>
      <c r="G21" s="122">
        <v>74</v>
      </c>
      <c r="H21" s="122">
        <v>76</v>
      </c>
    </row>
    <row r="22" spans="1:8" ht="15" thickBot="1" x14ac:dyDescent="0.4">
      <c r="A22" s="18" t="s">
        <v>10</v>
      </c>
      <c r="B22" s="14" t="s">
        <v>11</v>
      </c>
      <c r="C22" s="88">
        <v>514</v>
      </c>
      <c r="D22" s="14">
        <v>620</v>
      </c>
      <c r="E22" s="14">
        <v>618</v>
      </c>
      <c r="F22" s="14">
        <v>584</v>
      </c>
      <c r="G22" s="122">
        <v>582</v>
      </c>
      <c r="H22" s="122">
        <v>594</v>
      </c>
    </row>
    <row r="23" spans="1:8" ht="15" thickBot="1" x14ac:dyDescent="0.4">
      <c r="A23" s="18" t="s">
        <v>67</v>
      </c>
      <c r="B23" s="14" t="s">
        <v>11</v>
      </c>
      <c r="C23" s="88">
        <v>69</v>
      </c>
      <c r="D23" s="14">
        <v>194</v>
      </c>
      <c r="E23" s="14">
        <v>200</v>
      </c>
      <c r="F23" s="14">
        <v>194</v>
      </c>
      <c r="G23" s="122">
        <v>191</v>
      </c>
      <c r="H23" s="122">
        <v>200</v>
      </c>
    </row>
    <row r="24" spans="1:8" ht="15" thickBot="1" x14ac:dyDescent="0.4">
      <c r="A24" s="84" t="s">
        <v>349</v>
      </c>
      <c r="B24" s="14" t="s">
        <v>11</v>
      </c>
      <c r="C24" s="88">
        <v>3841</v>
      </c>
      <c r="D24" s="14">
        <v>3841</v>
      </c>
      <c r="E24" s="14">
        <v>3841</v>
      </c>
      <c r="F24" s="14">
        <v>3841</v>
      </c>
      <c r="G24" s="14">
        <v>3841</v>
      </c>
      <c r="H24" s="14">
        <v>3841</v>
      </c>
    </row>
    <row r="25" spans="1:8" x14ac:dyDescent="0.35">
      <c r="A25" s="18"/>
      <c r="B25" s="18"/>
      <c r="C25" s="80"/>
      <c r="D25" s="18"/>
    </row>
    <row r="26" spans="1:8" x14ac:dyDescent="0.35">
      <c r="A26" s="94" t="s">
        <v>346</v>
      </c>
      <c r="B26" s="58" t="s">
        <v>11</v>
      </c>
      <c r="C26" s="95">
        <f t="shared" ref="C26:H26" si="1">C32+C39+C41+C42+C43+C44</f>
        <v>703</v>
      </c>
      <c r="D26" s="58">
        <f t="shared" si="1"/>
        <v>732</v>
      </c>
      <c r="E26" s="58">
        <f t="shared" si="1"/>
        <v>694</v>
      </c>
      <c r="F26" s="58">
        <f t="shared" si="1"/>
        <v>567</v>
      </c>
      <c r="G26" s="121">
        <f t="shared" si="1"/>
        <v>582</v>
      </c>
      <c r="H26" s="121">
        <f t="shared" si="1"/>
        <v>585</v>
      </c>
    </row>
    <row r="27" spans="1:8" x14ac:dyDescent="0.35">
      <c r="A27" s="96" t="s">
        <v>3</v>
      </c>
      <c r="B27" s="108" t="s">
        <v>14</v>
      </c>
      <c r="C27" s="161">
        <v>425</v>
      </c>
      <c r="D27" s="163">
        <v>445</v>
      </c>
      <c r="E27" s="157">
        <v>429</v>
      </c>
      <c r="F27" s="159">
        <v>330</v>
      </c>
      <c r="G27" s="157">
        <v>336</v>
      </c>
      <c r="H27" s="157">
        <v>342</v>
      </c>
    </row>
    <row r="28" spans="1:8" x14ac:dyDescent="0.35">
      <c r="A28" s="96"/>
      <c r="B28" s="108" t="s">
        <v>15</v>
      </c>
      <c r="C28" s="161"/>
      <c r="D28" s="163"/>
      <c r="E28" s="157"/>
      <c r="F28" s="159"/>
      <c r="G28" s="157"/>
      <c r="H28" s="157"/>
    </row>
    <row r="29" spans="1:8" x14ac:dyDescent="0.35">
      <c r="A29" s="96"/>
      <c r="B29" s="108" t="s">
        <v>16</v>
      </c>
      <c r="C29" s="161"/>
      <c r="D29" s="163"/>
      <c r="E29" s="157"/>
      <c r="F29" s="159"/>
      <c r="G29" s="157"/>
      <c r="H29" s="157"/>
    </row>
    <row r="30" spans="1:8" x14ac:dyDescent="0.35">
      <c r="A30" s="96"/>
      <c r="B30" s="108" t="s">
        <v>17</v>
      </c>
      <c r="C30" s="161"/>
      <c r="D30" s="163"/>
      <c r="E30" s="157"/>
      <c r="F30" s="159"/>
      <c r="G30" s="157"/>
      <c r="H30" s="157"/>
    </row>
    <row r="31" spans="1:8" x14ac:dyDescent="0.35">
      <c r="A31" s="96"/>
      <c r="B31" s="108" t="s">
        <v>18</v>
      </c>
      <c r="C31" s="162"/>
      <c r="D31" s="158"/>
      <c r="E31" s="158"/>
      <c r="F31" s="159"/>
      <c r="G31" s="157"/>
      <c r="H31" s="157"/>
    </row>
    <row r="32" spans="1:8" ht="15" thickBot="1" x14ac:dyDescent="0.4">
      <c r="A32" s="96"/>
      <c r="B32" s="14" t="s">
        <v>110</v>
      </c>
      <c r="C32" s="88">
        <f>SUM(C27:C31)</f>
        <v>425</v>
      </c>
      <c r="D32" s="14">
        <f>SUM(D27:D31)</f>
        <v>445</v>
      </c>
      <c r="E32" s="14">
        <f>SUM(E27:E31)</f>
        <v>429</v>
      </c>
      <c r="F32" s="14">
        <f>F27</f>
        <v>330</v>
      </c>
      <c r="G32" s="122">
        <f>G27</f>
        <v>336</v>
      </c>
      <c r="H32" s="122">
        <f>H27</f>
        <v>342</v>
      </c>
    </row>
    <row r="33" spans="1:8" x14ac:dyDescent="0.35">
      <c r="A33" s="96"/>
      <c r="B33" s="18"/>
      <c r="C33" s="80"/>
      <c r="D33" s="18"/>
    </row>
    <row r="34" spans="1:8" x14ac:dyDescent="0.35">
      <c r="A34" s="96" t="s">
        <v>9</v>
      </c>
      <c r="B34" s="108" t="s">
        <v>14</v>
      </c>
      <c r="C34" s="161">
        <v>125</v>
      </c>
      <c r="D34" s="163">
        <v>112</v>
      </c>
      <c r="E34" s="157">
        <v>105</v>
      </c>
      <c r="F34" s="159">
        <v>83</v>
      </c>
      <c r="G34" s="157">
        <v>88</v>
      </c>
      <c r="H34" s="157">
        <v>88</v>
      </c>
    </row>
    <row r="35" spans="1:8" x14ac:dyDescent="0.35">
      <c r="A35" s="96"/>
      <c r="B35" s="108" t="s">
        <v>15</v>
      </c>
      <c r="C35" s="161"/>
      <c r="D35" s="163"/>
      <c r="E35" s="157"/>
      <c r="F35" s="159"/>
      <c r="G35" s="157"/>
      <c r="H35" s="157"/>
    </row>
    <row r="36" spans="1:8" x14ac:dyDescent="0.35">
      <c r="A36" s="96"/>
      <c r="B36" s="108" t="s">
        <v>16</v>
      </c>
      <c r="C36" s="161"/>
      <c r="D36" s="163"/>
      <c r="E36" s="157"/>
      <c r="F36" s="159"/>
      <c r="G36" s="157"/>
      <c r="H36" s="157"/>
    </row>
    <row r="37" spans="1:8" x14ac:dyDescent="0.35">
      <c r="A37" s="96"/>
      <c r="B37" s="108" t="s">
        <v>17</v>
      </c>
      <c r="C37" s="161"/>
      <c r="D37" s="163"/>
      <c r="E37" s="157"/>
      <c r="F37" s="159"/>
      <c r="G37" s="157"/>
      <c r="H37" s="157"/>
    </row>
    <row r="38" spans="1:8" x14ac:dyDescent="0.35">
      <c r="A38" s="96"/>
      <c r="B38" s="108" t="s">
        <v>18</v>
      </c>
      <c r="C38" s="162"/>
      <c r="D38" s="158"/>
      <c r="E38" s="158"/>
      <c r="F38" s="159"/>
      <c r="G38" s="157"/>
      <c r="H38" s="157"/>
    </row>
    <row r="39" spans="1:8" ht="15" thickBot="1" x14ac:dyDescent="0.4">
      <c r="A39" s="96"/>
      <c r="B39" s="14" t="s">
        <v>110</v>
      </c>
      <c r="C39" s="88">
        <f>SUM(C34:C38)</f>
        <v>125</v>
      </c>
      <c r="D39" s="14">
        <f>SUM(D34:D38)</f>
        <v>112</v>
      </c>
      <c r="E39" s="14">
        <f>SUM(E34:E38)</f>
        <v>105</v>
      </c>
      <c r="F39" s="14">
        <f>F34</f>
        <v>83</v>
      </c>
      <c r="G39" s="122">
        <f>G34</f>
        <v>88</v>
      </c>
      <c r="H39" s="122">
        <f>H34</f>
        <v>88</v>
      </c>
    </row>
    <row r="40" spans="1:8" x14ac:dyDescent="0.35">
      <c r="A40" s="96"/>
      <c r="B40" s="18"/>
      <c r="C40" s="80"/>
      <c r="D40" s="18"/>
    </row>
    <row r="41" spans="1:8" ht="15" thickBot="1" x14ac:dyDescent="0.4">
      <c r="A41" s="18" t="s">
        <v>65</v>
      </c>
      <c r="B41" s="14" t="s">
        <v>11</v>
      </c>
      <c r="C41" s="88">
        <v>9</v>
      </c>
      <c r="D41" s="14">
        <v>22</v>
      </c>
      <c r="E41" s="14">
        <v>13</v>
      </c>
      <c r="F41" s="14">
        <v>11</v>
      </c>
      <c r="G41" s="122">
        <v>12</v>
      </c>
      <c r="H41" s="122">
        <v>12</v>
      </c>
    </row>
    <row r="42" spans="1:8" ht="15" thickBot="1" x14ac:dyDescent="0.4">
      <c r="A42" s="18" t="s">
        <v>32</v>
      </c>
      <c r="B42" s="14" t="s">
        <v>11</v>
      </c>
      <c r="C42" s="88">
        <v>69</v>
      </c>
      <c r="D42" s="14">
        <v>72</v>
      </c>
      <c r="E42" s="14">
        <v>71</v>
      </c>
      <c r="F42" s="14">
        <v>73</v>
      </c>
      <c r="G42" s="122">
        <v>74</v>
      </c>
      <c r="H42" s="122">
        <v>75</v>
      </c>
    </row>
    <row r="43" spans="1:8" ht="15" thickBot="1" x14ac:dyDescent="0.4">
      <c r="A43" s="18" t="s">
        <v>10</v>
      </c>
      <c r="B43" s="14" t="s">
        <v>11</v>
      </c>
      <c r="C43" s="88">
        <v>74</v>
      </c>
      <c r="D43" s="14">
        <v>78</v>
      </c>
      <c r="E43" s="14">
        <v>73</v>
      </c>
      <c r="F43" s="14">
        <v>67</v>
      </c>
      <c r="G43" s="122">
        <v>69</v>
      </c>
      <c r="H43" s="122">
        <v>65</v>
      </c>
    </row>
    <row r="44" spans="1:8" ht="15" thickBot="1" x14ac:dyDescent="0.4">
      <c r="A44" s="18" t="s">
        <v>67</v>
      </c>
      <c r="B44" s="14" t="s">
        <v>11</v>
      </c>
      <c r="C44" s="88">
        <v>1</v>
      </c>
      <c r="D44" s="14">
        <v>3</v>
      </c>
      <c r="E44" s="14">
        <v>3</v>
      </c>
      <c r="F44" s="14">
        <v>3</v>
      </c>
      <c r="G44" s="122">
        <v>3</v>
      </c>
      <c r="H44" s="122">
        <v>3</v>
      </c>
    </row>
    <row r="45" spans="1:8" x14ac:dyDescent="0.35">
      <c r="A45" s="18"/>
      <c r="B45" s="18"/>
      <c r="C45" s="80"/>
      <c r="D45" s="18"/>
    </row>
    <row r="46" spans="1:8" x14ac:dyDescent="0.35">
      <c r="A46" s="94" t="s">
        <v>347</v>
      </c>
      <c r="B46" s="58" t="s">
        <v>11</v>
      </c>
      <c r="C46" s="95">
        <f>C62+C79+C96+C113+C130+C147</f>
        <v>10647</v>
      </c>
      <c r="D46" s="58">
        <f t="shared" ref="D46:E46" si="2">D62+D79+D96+D113+D130+D147</f>
        <v>15577</v>
      </c>
      <c r="E46" s="58">
        <f t="shared" si="2"/>
        <v>15646</v>
      </c>
      <c r="F46" s="58">
        <f>F62+F79+F96+F113+F130+F147</f>
        <v>15307</v>
      </c>
      <c r="G46" s="121">
        <f>G62+G79+G96+G113+G130+G147</f>
        <v>15366</v>
      </c>
      <c r="H46" s="121">
        <f>H62+H79+H96+H113+H130+H147</f>
        <v>15105</v>
      </c>
    </row>
    <row r="47" spans="1:8" x14ac:dyDescent="0.35">
      <c r="A47" s="18" t="s">
        <v>3</v>
      </c>
      <c r="B47" s="18" t="s">
        <v>34</v>
      </c>
      <c r="C47" s="80">
        <v>856</v>
      </c>
      <c r="D47" s="18">
        <v>2159</v>
      </c>
      <c r="E47" s="2">
        <v>2173</v>
      </c>
      <c r="F47" s="2">
        <v>2055</v>
      </c>
      <c r="G47" s="119">
        <v>2057</v>
      </c>
      <c r="H47" s="119">
        <v>2053</v>
      </c>
    </row>
    <row r="48" spans="1:8" x14ac:dyDescent="0.35">
      <c r="A48" s="18"/>
      <c r="B48" s="18" t="s">
        <v>35</v>
      </c>
      <c r="C48" s="80">
        <v>3</v>
      </c>
      <c r="D48" s="18">
        <v>2</v>
      </c>
      <c r="E48" s="2">
        <v>2</v>
      </c>
      <c r="F48" s="2">
        <v>2</v>
      </c>
      <c r="G48" s="119">
        <v>2</v>
      </c>
      <c r="H48" s="119">
        <v>2</v>
      </c>
    </row>
    <row r="49" spans="1:10" x14ac:dyDescent="0.35">
      <c r="A49" s="18"/>
      <c r="B49" s="18" t="s">
        <v>36</v>
      </c>
      <c r="C49" s="80">
        <v>29</v>
      </c>
      <c r="D49" s="18">
        <v>36</v>
      </c>
      <c r="E49" s="2">
        <v>34</v>
      </c>
      <c r="F49" s="2">
        <v>30</v>
      </c>
      <c r="G49" s="119">
        <v>29</v>
      </c>
      <c r="H49" s="119">
        <v>29</v>
      </c>
    </row>
    <row r="50" spans="1:10" x14ac:dyDescent="0.35">
      <c r="A50" s="18"/>
      <c r="B50" s="18" t="s">
        <v>37</v>
      </c>
      <c r="C50" s="80">
        <v>10</v>
      </c>
      <c r="D50" s="18">
        <v>90</v>
      </c>
      <c r="E50" s="2">
        <v>88</v>
      </c>
      <c r="F50" s="2">
        <v>87</v>
      </c>
      <c r="G50" s="119">
        <v>87</v>
      </c>
      <c r="H50" s="119">
        <v>87</v>
      </c>
    </row>
    <row r="51" spans="1:10" x14ac:dyDescent="0.35">
      <c r="A51" s="18"/>
      <c r="B51" s="18" t="s">
        <v>38</v>
      </c>
      <c r="C51" s="80">
        <v>5</v>
      </c>
      <c r="D51" s="18">
        <v>4</v>
      </c>
      <c r="E51" s="2">
        <v>3</v>
      </c>
      <c r="F51" s="2">
        <v>3</v>
      </c>
      <c r="G51" s="119">
        <v>3</v>
      </c>
      <c r="H51" s="119">
        <v>3</v>
      </c>
    </row>
    <row r="52" spans="1:10" x14ac:dyDescent="0.35">
      <c r="A52" s="18"/>
      <c r="B52" s="18" t="s">
        <v>39</v>
      </c>
      <c r="C52" s="80">
        <v>83</v>
      </c>
      <c r="D52" s="18">
        <v>6</v>
      </c>
      <c r="E52" s="2">
        <v>8</v>
      </c>
      <c r="F52" s="2">
        <v>11</v>
      </c>
      <c r="G52" s="119">
        <v>10</v>
      </c>
      <c r="H52" s="119">
        <v>11</v>
      </c>
    </row>
    <row r="53" spans="1:10" x14ac:dyDescent="0.35">
      <c r="A53" s="18"/>
      <c r="B53" s="18" t="s">
        <v>40</v>
      </c>
      <c r="C53" s="80">
        <v>77</v>
      </c>
      <c r="D53" s="18">
        <v>98</v>
      </c>
      <c r="E53" s="2">
        <v>99</v>
      </c>
      <c r="F53" s="2">
        <v>90</v>
      </c>
      <c r="G53" s="119">
        <v>89</v>
      </c>
      <c r="H53" s="119">
        <v>92</v>
      </c>
    </row>
    <row r="54" spans="1:10" x14ac:dyDescent="0.35">
      <c r="A54" s="18"/>
      <c r="B54" s="18" t="s">
        <v>41</v>
      </c>
      <c r="C54" s="80">
        <v>109</v>
      </c>
      <c r="D54" s="18">
        <v>117</v>
      </c>
      <c r="E54" s="2">
        <v>114</v>
      </c>
      <c r="F54" s="2">
        <v>104</v>
      </c>
      <c r="G54" s="119">
        <v>106</v>
      </c>
      <c r="H54" s="119">
        <v>105</v>
      </c>
    </row>
    <row r="55" spans="1:10" x14ac:dyDescent="0.35">
      <c r="A55" s="18"/>
      <c r="B55" s="18" t="s">
        <v>42</v>
      </c>
      <c r="C55" s="80">
        <v>205</v>
      </c>
      <c r="D55" s="18">
        <v>448</v>
      </c>
      <c r="E55" s="2">
        <v>454</v>
      </c>
      <c r="F55" s="2">
        <v>462</v>
      </c>
      <c r="G55" s="119">
        <v>465</v>
      </c>
      <c r="H55" s="119">
        <v>450</v>
      </c>
    </row>
    <row r="56" spans="1:10" x14ac:dyDescent="0.35">
      <c r="A56" s="18"/>
      <c r="B56" s="18" t="s">
        <v>43</v>
      </c>
      <c r="C56" s="80">
        <v>2</v>
      </c>
      <c r="D56" s="18">
        <v>57</v>
      </c>
      <c r="E56" s="2">
        <v>61</v>
      </c>
      <c r="F56" s="2">
        <v>59</v>
      </c>
      <c r="G56" s="119">
        <v>57</v>
      </c>
      <c r="H56" s="119">
        <v>56</v>
      </c>
    </row>
    <row r="57" spans="1:10" x14ac:dyDescent="0.35">
      <c r="A57" s="18"/>
      <c r="B57" s="18" t="s">
        <v>44</v>
      </c>
      <c r="C57" s="80">
        <v>31</v>
      </c>
      <c r="D57" s="18">
        <v>33</v>
      </c>
      <c r="E57" s="2">
        <v>30</v>
      </c>
      <c r="F57" s="2">
        <v>27</v>
      </c>
      <c r="G57" s="119">
        <v>25</v>
      </c>
      <c r="H57" s="119">
        <v>23</v>
      </c>
    </row>
    <row r="58" spans="1:10" x14ac:dyDescent="0.35">
      <c r="A58" s="18"/>
      <c r="B58" s="18" t="s">
        <v>45</v>
      </c>
      <c r="C58" s="80">
        <v>6042</v>
      </c>
      <c r="D58" s="18">
        <v>8122</v>
      </c>
      <c r="E58" s="2">
        <v>8123</v>
      </c>
      <c r="F58" s="2">
        <v>7989</v>
      </c>
      <c r="G58" s="119">
        <v>7987</v>
      </c>
      <c r="H58" s="119">
        <v>8003</v>
      </c>
    </row>
    <row r="59" spans="1:10" x14ac:dyDescent="0.35">
      <c r="A59" s="18"/>
      <c r="B59" s="18" t="s">
        <v>46</v>
      </c>
      <c r="C59" s="80">
        <v>71</v>
      </c>
      <c r="D59" s="18">
        <v>4</v>
      </c>
      <c r="E59" s="2">
        <v>4</v>
      </c>
      <c r="F59" s="2">
        <v>4</v>
      </c>
      <c r="G59" s="119">
        <v>5</v>
      </c>
      <c r="H59" s="119">
        <v>5</v>
      </c>
    </row>
    <row r="60" spans="1:10" x14ac:dyDescent="0.35">
      <c r="A60" s="18"/>
      <c r="B60" s="18" t="s">
        <v>47</v>
      </c>
      <c r="C60" s="80">
        <v>230</v>
      </c>
      <c r="D60" s="18">
        <v>265</v>
      </c>
      <c r="E60" s="2">
        <v>270</v>
      </c>
      <c r="F60" s="2">
        <v>257</v>
      </c>
      <c r="G60" s="119">
        <v>259</v>
      </c>
      <c r="H60" s="119">
        <v>251</v>
      </c>
    </row>
    <row r="61" spans="1:10" x14ac:dyDescent="0.35">
      <c r="A61" s="18"/>
      <c r="B61" s="18" t="s">
        <v>0</v>
      </c>
      <c r="C61" s="89">
        <v>0</v>
      </c>
      <c r="D61" s="89">
        <v>0</v>
      </c>
      <c r="E61" s="89">
        <v>0</v>
      </c>
      <c r="F61" s="89">
        <v>0</v>
      </c>
      <c r="G61" s="123">
        <v>0</v>
      </c>
      <c r="H61" s="123">
        <v>0</v>
      </c>
    </row>
    <row r="62" spans="1:10" ht="15" thickBot="1" x14ac:dyDescent="0.4">
      <c r="A62" s="18"/>
      <c r="B62" s="14" t="s">
        <v>110</v>
      </c>
      <c r="C62" s="88">
        <f t="shared" ref="C62:H62" si="3">SUM(C47:C61)</f>
        <v>7753</v>
      </c>
      <c r="D62" s="14">
        <f t="shared" si="3"/>
        <v>11441</v>
      </c>
      <c r="E62" s="14">
        <f t="shared" si="3"/>
        <v>11463</v>
      </c>
      <c r="F62" s="14">
        <f t="shared" si="3"/>
        <v>11180</v>
      </c>
      <c r="G62" s="122">
        <f t="shared" si="3"/>
        <v>11181</v>
      </c>
      <c r="H62" s="122">
        <f t="shared" si="3"/>
        <v>11170</v>
      </c>
    </row>
    <row r="63" spans="1:10" x14ac:dyDescent="0.35">
      <c r="A63" s="18"/>
      <c r="B63" s="18"/>
      <c r="C63" s="80"/>
      <c r="D63" s="18"/>
      <c r="J63" s="91"/>
    </row>
    <row r="64" spans="1:10" x14ac:dyDescent="0.35">
      <c r="A64" s="18" t="s">
        <v>59</v>
      </c>
      <c r="B64" s="18" t="s">
        <v>34</v>
      </c>
      <c r="C64" s="89">
        <v>226</v>
      </c>
      <c r="D64" s="87">
        <v>560</v>
      </c>
      <c r="E64" s="91">
        <v>570</v>
      </c>
      <c r="F64" s="91">
        <v>559</v>
      </c>
      <c r="G64" s="119">
        <v>567</v>
      </c>
      <c r="H64" s="119">
        <v>568</v>
      </c>
    </row>
    <row r="65" spans="1:8" x14ac:dyDescent="0.35">
      <c r="A65" s="18"/>
      <c r="B65" s="18" t="s">
        <v>35</v>
      </c>
      <c r="C65" s="89">
        <v>0</v>
      </c>
      <c r="D65" s="87">
        <v>2</v>
      </c>
      <c r="E65" s="91">
        <v>2</v>
      </c>
      <c r="F65" s="91">
        <v>2</v>
      </c>
      <c r="G65" s="119">
        <v>2</v>
      </c>
      <c r="H65" s="119">
        <v>1</v>
      </c>
    </row>
    <row r="66" spans="1:8" x14ac:dyDescent="0.35">
      <c r="A66" s="18"/>
      <c r="B66" s="18" t="s">
        <v>36</v>
      </c>
      <c r="C66" s="89">
        <v>5</v>
      </c>
      <c r="D66" s="87">
        <v>11</v>
      </c>
      <c r="E66" s="91">
        <v>9</v>
      </c>
      <c r="F66" s="91">
        <v>8</v>
      </c>
      <c r="G66" s="119">
        <v>8</v>
      </c>
      <c r="H66" s="119">
        <v>8</v>
      </c>
    </row>
    <row r="67" spans="1:8" x14ac:dyDescent="0.35">
      <c r="A67" s="18"/>
      <c r="B67" s="18" t="s">
        <v>37</v>
      </c>
      <c r="C67" s="89">
        <v>1</v>
      </c>
      <c r="D67" s="87">
        <v>82</v>
      </c>
      <c r="E67" s="91">
        <v>82</v>
      </c>
      <c r="F67" s="91">
        <v>82</v>
      </c>
      <c r="G67" s="119">
        <v>82</v>
      </c>
      <c r="H67" s="119">
        <v>82</v>
      </c>
    </row>
    <row r="68" spans="1:8" x14ac:dyDescent="0.35">
      <c r="A68" s="18"/>
      <c r="B68" s="18" t="s">
        <v>38</v>
      </c>
      <c r="C68" s="89">
        <v>3</v>
      </c>
      <c r="D68" s="87">
        <v>1</v>
      </c>
      <c r="E68" s="91">
        <v>1</v>
      </c>
      <c r="F68" s="91">
        <v>1</v>
      </c>
      <c r="G68" s="119">
        <v>1</v>
      </c>
      <c r="H68" s="119">
        <v>1</v>
      </c>
    </row>
    <row r="69" spans="1:8" x14ac:dyDescent="0.35">
      <c r="A69" s="18"/>
      <c r="B69" s="18" t="s">
        <v>39</v>
      </c>
      <c r="C69" s="89">
        <v>86</v>
      </c>
      <c r="D69" s="87">
        <v>1</v>
      </c>
      <c r="E69" s="91">
        <v>2</v>
      </c>
      <c r="F69" s="91">
        <v>2</v>
      </c>
      <c r="G69" s="119">
        <v>1</v>
      </c>
      <c r="H69" s="119">
        <v>1</v>
      </c>
    </row>
    <row r="70" spans="1:8" x14ac:dyDescent="0.35">
      <c r="A70" s="18"/>
      <c r="B70" s="18" t="s">
        <v>40</v>
      </c>
      <c r="C70" s="89">
        <v>8</v>
      </c>
      <c r="D70" s="87">
        <v>11</v>
      </c>
      <c r="E70" s="91">
        <v>13</v>
      </c>
      <c r="F70" s="91">
        <v>11</v>
      </c>
      <c r="G70" s="119">
        <v>11</v>
      </c>
      <c r="H70" s="119">
        <v>10</v>
      </c>
    </row>
    <row r="71" spans="1:8" x14ac:dyDescent="0.35">
      <c r="A71" s="18"/>
      <c r="B71" s="18" t="s">
        <v>41</v>
      </c>
      <c r="C71" s="89">
        <v>42</v>
      </c>
      <c r="D71" s="87">
        <v>34</v>
      </c>
      <c r="E71" s="91">
        <v>33</v>
      </c>
      <c r="F71" s="91">
        <v>33</v>
      </c>
      <c r="G71" s="119">
        <v>33</v>
      </c>
      <c r="H71" s="119">
        <v>33</v>
      </c>
    </row>
    <row r="72" spans="1:8" x14ac:dyDescent="0.35">
      <c r="A72" s="18"/>
      <c r="B72" s="18" t="s">
        <v>42</v>
      </c>
      <c r="C72" s="89">
        <v>84</v>
      </c>
      <c r="D72" s="87">
        <v>168</v>
      </c>
      <c r="E72" s="91">
        <v>170</v>
      </c>
      <c r="F72" s="91">
        <v>170</v>
      </c>
      <c r="G72" s="119">
        <v>173</v>
      </c>
      <c r="H72" s="119">
        <v>168</v>
      </c>
    </row>
    <row r="73" spans="1:8" x14ac:dyDescent="0.35">
      <c r="A73" s="18"/>
      <c r="B73" s="18" t="s">
        <v>43</v>
      </c>
      <c r="C73" s="89">
        <v>0</v>
      </c>
      <c r="D73" s="87">
        <v>14</v>
      </c>
      <c r="E73" s="91">
        <v>24</v>
      </c>
      <c r="F73" s="91">
        <v>23</v>
      </c>
      <c r="G73" s="119">
        <v>24</v>
      </c>
      <c r="H73" s="119">
        <v>23</v>
      </c>
    </row>
    <row r="74" spans="1:8" x14ac:dyDescent="0.35">
      <c r="A74" s="18"/>
      <c r="B74" s="18" t="s">
        <v>44</v>
      </c>
      <c r="C74" s="89">
        <v>7</v>
      </c>
      <c r="D74" s="87">
        <v>5</v>
      </c>
      <c r="E74" s="91">
        <v>4</v>
      </c>
      <c r="F74" s="91">
        <v>4</v>
      </c>
      <c r="G74" s="119">
        <v>4</v>
      </c>
      <c r="H74" s="119">
        <v>4</v>
      </c>
    </row>
    <row r="75" spans="1:8" x14ac:dyDescent="0.35">
      <c r="A75" s="18"/>
      <c r="B75" s="18" t="s">
        <v>45</v>
      </c>
      <c r="C75" s="80">
        <v>1577</v>
      </c>
      <c r="D75" s="18">
        <v>2166</v>
      </c>
      <c r="E75" s="2">
        <v>2164</v>
      </c>
      <c r="F75" s="2">
        <v>2156</v>
      </c>
      <c r="G75" s="119">
        <v>2176</v>
      </c>
      <c r="H75" s="119">
        <v>2192</v>
      </c>
    </row>
    <row r="76" spans="1:8" x14ac:dyDescent="0.35">
      <c r="A76" s="18"/>
      <c r="B76" s="18" t="s">
        <v>46</v>
      </c>
      <c r="C76" s="89">
        <v>13</v>
      </c>
      <c r="D76" s="87">
        <v>0</v>
      </c>
      <c r="E76" s="87">
        <v>0</v>
      </c>
      <c r="F76" s="87">
        <v>0</v>
      </c>
      <c r="G76" s="123">
        <v>0</v>
      </c>
      <c r="H76" s="123">
        <v>1</v>
      </c>
    </row>
    <row r="77" spans="1:8" x14ac:dyDescent="0.35">
      <c r="A77" s="18"/>
      <c r="B77" s="18" t="s">
        <v>47</v>
      </c>
      <c r="C77" s="89">
        <v>69</v>
      </c>
      <c r="D77" s="87">
        <v>80</v>
      </c>
      <c r="E77" s="91">
        <v>86</v>
      </c>
      <c r="F77" s="91">
        <v>90</v>
      </c>
      <c r="G77" s="119">
        <v>85</v>
      </c>
      <c r="H77" s="119">
        <v>86</v>
      </c>
    </row>
    <row r="78" spans="1:8" x14ac:dyDescent="0.35">
      <c r="A78" s="18"/>
      <c r="B78" s="18" t="s">
        <v>0</v>
      </c>
      <c r="C78" s="89">
        <v>1</v>
      </c>
      <c r="D78" s="87">
        <v>0</v>
      </c>
      <c r="E78" s="87">
        <v>0</v>
      </c>
      <c r="F78" s="87">
        <v>0</v>
      </c>
      <c r="G78" s="123">
        <v>0</v>
      </c>
      <c r="H78" s="123">
        <v>0</v>
      </c>
    </row>
    <row r="79" spans="1:8" ht="15" thickBot="1" x14ac:dyDescent="0.4">
      <c r="A79" s="18"/>
      <c r="B79" s="14" t="s">
        <v>110</v>
      </c>
      <c r="C79" s="88">
        <f t="shared" ref="C79:H79" si="4">SUM(C64:C78)</f>
        <v>2122</v>
      </c>
      <c r="D79" s="14">
        <f t="shared" si="4"/>
        <v>3135</v>
      </c>
      <c r="E79" s="14">
        <f t="shared" si="4"/>
        <v>3160</v>
      </c>
      <c r="F79" s="14">
        <f t="shared" si="4"/>
        <v>3141</v>
      </c>
      <c r="G79" s="122">
        <f t="shared" si="4"/>
        <v>3167</v>
      </c>
      <c r="H79" s="122">
        <f t="shared" si="4"/>
        <v>3178</v>
      </c>
    </row>
    <row r="80" spans="1:8" x14ac:dyDescent="0.35">
      <c r="A80" s="18"/>
      <c r="B80" s="18"/>
      <c r="C80" s="89"/>
      <c r="D80" s="87"/>
      <c r="E80" s="91"/>
      <c r="F80" s="91"/>
    </row>
    <row r="81" spans="1:8" x14ac:dyDescent="0.35">
      <c r="A81" s="18" t="s">
        <v>69</v>
      </c>
      <c r="B81" s="18" t="s">
        <v>34</v>
      </c>
      <c r="C81" s="89">
        <v>21</v>
      </c>
      <c r="D81" s="87">
        <v>36</v>
      </c>
      <c r="E81" s="91">
        <v>34</v>
      </c>
      <c r="F81" s="91">
        <v>31</v>
      </c>
      <c r="G81" s="119">
        <v>33</v>
      </c>
      <c r="H81" s="119">
        <v>37</v>
      </c>
    </row>
    <row r="82" spans="1:8" x14ac:dyDescent="0.35">
      <c r="A82" s="18"/>
      <c r="B82" s="18" t="s">
        <v>35</v>
      </c>
      <c r="C82" s="89">
        <v>0</v>
      </c>
      <c r="D82" s="87">
        <v>0</v>
      </c>
      <c r="E82" s="91">
        <v>0</v>
      </c>
      <c r="F82" s="91">
        <v>0</v>
      </c>
      <c r="G82" s="123">
        <v>0</v>
      </c>
      <c r="H82" s="123">
        <v>0</v>
      </c>
    </row>
    <row r="83" spans="1:8" x14ac:dyDescent="0.35">
      <c r="A83" s="18"/>
      <c r="B83" s="18" t="s">
        <v>36</v>
      </c>
      <c r="C83" s="89">
        <v>2</v>
      </c>
      <c r="D83" s="87">
        <v>7</v>
      </c>
      <c r="E83" s="91">
        <v>6</v>
      </c>
      <c r="F83" s="91">
        <v>6</v>
      </c>
      <c r="G83" s="119">
        <v>6</v>
      </c>
      <c r="H83" s="119">
        <v>8</v>
      </c>
    </row>
    <row r="84" spans="1:8" x14ac:dyDescent="0.35">
      <c r="A84" s="18"/>
      <c r="B84" s="18" t="s">
        <v>37</v>
      </c>
      <c r="C84" s="89">
        <v>0</v>
      </c>
      <c r="D84" s="87">
        <v>0</v>
      </c>
      <c r="E84" s="91">
        <v>1</v>
      </c>
      <c r="F84" s="91">
        <v>1</v>
      </c>
      <c r="G84" s="123">
        <v>0</v>
      </c>
      <c r="H84" s="123">
        <v>0</v>
      </c>
    </row>
    <row r="85" spans="1:8" x14ac:dyDescent="0.35">
      <c r="A85" s="18"/>
      <c r="B85" s="18" t="s">
        <v>38</v>
      </c>
      <c r="C85" s="89">
        <v>3</v>
      </c>
      <c r="D85" s="87">
        <v>2</v>
      </c>
      <c r="E85" s="91">
        <v>2</v>
      </c>
      <c r="F85" s="91">
        <v>2</v>
      </c>
      <c r="G85" s="119">
        <v>2</v>
      </c>
      <c r="H85" s="119">
        <v>2</v>
      </c>
    </row>
    <row r="86" spans="1:8" x14ac:dyDescent="0.35">
      <c r="A86" s="18"/>
      <c r="B86" s="18" t="s">
        <v>39</v>
      </c>
      <c r="C86" s="89">
        <v>1</v>
      </c>
      <c r="D86" s="87">
        <v>1</v>
      </c>
      <c r="E86" s="91">
        <v>1</v>
      </c>
      <c r="F86" s="91">
        <v>1</v>
      </c>
      <c r="G86" s="119">
        <v>2</v>
      </c>
      <c r="H86" s="119">
        <v>2</v>
      </c>
    </row>
    <row r="87" spans="1:8" x14ac:dyDescent="0.35">
      <c r="A87" s="18"/>
      <c r="B87" s="18" t="s">
        <v>40</v>
      </c>
      <c r="C87" s="89">
        <v>5</v>
      </c>
      <c r="D87" s="87">
        <v>1</v>
      </c>
      <c r="E87" s="91">
        <v>2</v>
      </c>
      <c r="F87" s="91">
        <v>2</v>
      </c>
      <c r="G87" s="119">
        <v>2</v>
      </c>
      <c r="H87" s="119">
        <v>2</v>
      </c>
    </row>
    <row r="88" spans="1:8" x14ac:dyDescent="0.35">
      <c r="A88" s="18"/>
      <c r="B88" s="18" t="s">
        <v>41</v>
      </c>
      <c r="C88" s="89">
        <v>1</v>
      </c>
      <c r="D88" s="87">
        <v>2</v>
      </c>
      <c r="E88" s="91">
        <v>2</v>
      </c>
      <c r="F88" s="91">
        <v>2</v>
      </c>
      <c r="G88" s="119">
        <v>2</v>
      </c>
      <c r="H88" s="119">
        <v>2</v>
      </c>
    </row>
    <row r="89" spans="1:8" x14ac:dyDescent="0.35">
      <c r="A89" s="18"/>
      <c r="B89" s="18" t="s">
        <v>42</v>
      </c>
      <c r="C89" s="89">
        <v>4</v>
      </c>
      <c r="D89" s="87">
        <v>17</v>
      </c>
      <c r="E89" s="91">
        <v>19</v>
      </c>
      <c r="F89" s="91">
        <v>20</v>
      </c>
      <c r="G89" s="119">
        <v>24</v>
      </c>
      <c r="H89" s="119">
        <v>23</v>
      </c>
    </row>
    <row r="90" spans="1:8" x14ac:dyDescent="0.35">
      <c r="A90" s="18"/>
      <c r="B90" s="18" t="s">
        <v>43</v>
      </c>
      <c r="C90" s="89">
        <v>0</v>
      </c>
      <c r="D90" s="87">
        <v>2</v>
      </c>
      <c r="E90" s="91">
        <v>2</v>
      </c>
      <c r="F90" s="91">
        <v>2</v>
      </c>
      <c r="G90" s="119">
        <v>2</v>
      </c>
      <c r="H90" s="119">
        <v>2</v>
      </c>
    </row>
    <row r="91" spans="1:8" x14ac:dyDescent="0.35">
      <c r="A91" s="18"/>
      <c r="B91" s="18" t="s">
        <v>44</v>
      </c>
      <c r="C91" s="89">
        <v>1</v>
      </c>
      <c r="D91" s="87">
        <v>2</v>
      </c>
      <c r="E91" s="91">
        <v>1</v>
      </c>
      <c r="F91" s="91">
        <v>1</v>
      </c>
      <c r="G91" s="119">
        <v>1</v>
      </c>
      <c r="H91" s="119">
        <v>2</v>
      </c>
    </row>
    <row r="92" spans="1:8" x14ac:dyDescent="0.35">
      <c r="A92" s="18"/>
      <c r="B92" s="18" t="s">
        <v>45</v>
      </c>
      <c r="C92" s="89">
        <v>104</v>
      </c>
      <c r="D92" s="87">
        <v>159</v>
      </c>
      <c r="E92" s="91">
        <v>165</v>
      </c>
      <c r="F92" s="91">
        <v>165</v>
      </c>
      <c r="G92" s="119">
        <v>175</v>
      </c>
      <c r="H92" s="119">
        <v>206</v>
      </c>
    </row>
    <row r="93" spans="1:8" x14ac:dyDescent="0.35">
      <c r="A93" s="18"/>
      <c r="B93" s="18" t="s">
        <v>46</v>
      </c>
      <c r="C93" s="89">
        <v>6</v>
      </c>
      <c r="D93" s="87">
        <v>0</v>
      </c>
      <c r="E93" s="91">
        <v>0</v>
      </c>
      <c r="F93" s="91">
        <v>0</v>
      </c>
      <c r="G93" s="123">
        <v>0</v>
      </c>
      <c r="H93" s="123">
        <v>0</v>
      </c>
    </row>
    <row r="94" spans="1:8" x14ac:dyDescent="0.35">
      <c r="A94" s="18"/>
      <c r="B94" s="18" t="s">
        <v>47</v>
      </c>
      <c r="C94" s="89">
        <v>3</v>
      </c>
      <c r="D94" s="87">
        <v>4</v>
      </c>
      <c r="E94" s="91">
        <v>9</v>
      </c>
      <c r="F94" s="91">
        <v>18</v>
      </c>
      <c r="G94" s="119">
        <v>22</v>
      </c>
      <c r="H94" s="119">
        <v>22</v>
      </c>
    </row>
    <row r="95" spans="1:8" x14ac:dyDescent="0.35">
      <c r="A95" s="18"/>
      <c r="B95" s="18" t="s">
        <v>0</v>
      </c>
      <c r="C95" s="89">
        <v>0</v>
      </c>
      <c r="D95" s="87">
        <v>0</v>
      </c>
      <c r="E95" s="91">
        <v>0</v>
      </c>
      <c r="F95" s="91">
        <v>0</v>
      </c>
      <c r="G95" s="123">
        <v>0</v>
      </c>
      <c r="H95" s="123">
        <v>0</v>
      </c>
    </row>
    <row r="96" spans="1:8" ht="15" thickBot="1" x14ac:dyDescent="0.4">
      <c r="A96" s="18"/>
      <c r="B96" s="14" t="s">
        <v>110</v>
      </c>
      <c r="C96" s="88">
        <f>SUM(C81:C95)</f>
        <v>151</v>
      </c>
      <c r="D96" s="14">
        <f>SUM(D81:D95)</f>
        <v>233</v>
      </c>
      <c r="E96" s="14">
        <f>SUM(E81:E95)</f>
        <v>244</v>
      </c>
      <c r="F96" s="14">
        <f>SUM(F81:F95)</f>
        <v>251</v>
      </c>
      <c r="G96" s="122">
        <f>SUM(G81:G95)</f>
        <v>271</v>
      </c>
      <c r="H96" s="122"/>
    </row>
    <row r="97" spans="1:8" x14ac:dyDescent="0.35">
      <c r="A97" s="18"/>
      <c r="B97" s="18"/>
      <c r="C97" s="80"/>
      <c r="D97" s="18"/>
    </row>
    <row r="98" spans="1:8" x14ac:dyDescent="0.35">
      <c r="A98" s="18" t="s">
        <v>66</v>
      </c>
      <c r="B98" s="18" t="s">
        <v>34</v>
      </c>
      <c r="C98" s="89">
        <v>11</v>
      </c>
      <c r="D98" s="87">
        <v>10</v>
      </c>
      <c r="E98" s="91">
        <v>10</v>
      </c>
      <c r="F98" s="91">
        <v>8</v>
      </c>
      <c r="G98" s="119">
        <v>12</v>
      </c>
      <c r="H98" s="119">
        <v>14</v>
      </c>
    </row>
    <row r="99" spans="1:8" x14ac:dyDescent="0.35">
      <c r="A99" s="18"/>
      <c r="B99" s="18" t="s">
        <v>35</v>
      </c>
      <c r="C99" s="89">
        <v>0</v>
      </c>
      <c r="D99" s="87">
        <v>0</v>
      </c>
      <c r="E99" s="91">
        <v>0</v>
      </c>
      <c r="F99" s="91">
        <v>0</v>
      </c>
      <c r="G99" s="123">
        <v>0</v>
      </c>
      <c r="H99" s="123">
        <v>0</v>
      </c>
    </row>
    <row r="100" spans="1:8" x14ac:dyDescent="0.35">
      <c r="A100" s="18"/>
      <c r="B100" s="18" t="s">
        <v>36</v>
      </c>
      <c r="C100" s="89">
        <v>3</v>
      </c>
      <c r="D100" s="87">
        <v>1</v>
      </c>
      <c r="E100" s="91">
        <v>1</v>
      </c>
      <c r="F100" s="91">
        <v>1</v>
      </c>
      <c r="G100" s="119">
        <v>1</v>
      </c>
      <c r="H100" s="119">
        <v>1</v>
      </c>
    </row>
    <row r="101" spans="1:8" x14ac:dyDescent="0.35">
      <c r="A101" s="18"/>
      <c r="B101" s="18" t="s">
        <v>37</v>
      </c>
      <c r="C101" s="89">
        <v>3</v>
      </c>
      <c r="D101" s="87">
        <v>0</v>
      </c>
      <c r="E101" s="91">
        <v>0</v>
      </c>
      <c r="F101" s="91">
        <v>0</v>
      </c>
      <c r="G101" s="123">
        <v>0</v>
      </c>
      <c r="H101" s="123">
        <v>0</v>
      </c>
    </row>
    <row r="102" spans="1:8" x14ac:dyDescent="0.35">
      <c r="A102" s="18"/>
      <c r="B102" s="18" t="s">
        <v>38</v>
      </c>
      <c r="C102" s="89">
        <v>6</v>
      </c>
      <c r="D102" s="87">
        <v>0</v>
      </c>
      <c r="E102" s="91">
        <v>0</v>
      </c>
      <c r="F102" s="91">
        <v>0</v>
      </c>
      <c r="G102" s="123">
        <v>0</v>
      </c>
      <c r="H102" s="123">
        <v>0</v>
      </c>
    </row>
    <row r="103" spans="1:8" x14ac:dyDescent="0.35">
      <c r="A103" s="18"/>
      <c r="B103" s="18" t="s">
        <v>39</v>
      </c>
      <c r="C103" s="89">
        <v>1</v>
      </c>
      <c r="D103" s="87">
        <v>0</v>
      </c>
      <c r="E103" s="91">
        <v>0</v>
      </c>
      <c r="F103" s="91">
        <v>0</v>
      </c>
      <c r="G103" s="123">
        <v>0</v>
      </c>
      <c r="H103" s="123">
        <v>0</v>
      </c>
    </row>
    <row r="104" spans="1:8" x14ac:dyDescent="0.35">
      <c r="A104" s="18"/>
      <c r="B104" s="18" t="s">
        <v>40</v>
      </c>
      <c r="C104" s="89">
        <v>5</v>
      </c>
      <c r="D104" s="87">
        <v>2</v>
      </c>
      <c r="E104" s="91">
        <v>2</v>
      </c>
      <c r="F104" s="91">
        <v>2</v>
      </c>
      <c r="G104" s="119">
        <v>2</v>
      </c>
      <c r="H104" s="119">
        <v>2</v>
      </c>
    </row>
    <row r="105" spans="1:8" x14ac:dyDescent="0.35">
      <c r="A105" s="18"/>
      <c r="B105" s="18" t="s">
        <v>41</v>
      </c>
      <c r="C105" s="89">
        <v>6</v>
      </c>
      <c r="D105" s="87">
        <v>3</v>
      </c>
      <c r="E105" s="91">
        <v>3</v>
      </c>
      <c r="F105" s="91">
        <v>3</v>
      </c>
      <c r="G105" s="119">
        <v>2</v>
      </c>
      <c r="H105" s="119">
        <v>2</v>
      </c>
    </row>
    <row r="106" spans="1:8" x14ac:dyDescent="0.35">
      <c r="A106" s="18"/>
      <c r="B106" s="18" t="s">
        <v>42</v>
      </c>
      <c r="C106" s="89">
        <v>19</v>
      </c>
      <c r="D106" s="87">
        <v>1</v>
      </c>
      <c r="E106" s="91">
        <v>1</v>
      </c>
      <c r="F106" s="91">
        <v>1</v>
      </c>
      <c r="G106" s="119">
        <v>2</v>
      </c>
      <c r="H106" s="119">
        <v>2</v>
      </c>
    </row>
    <row r="107" spans="1:8" x14ac:dyDescent="0.35">
      <c r="A107" s="18"/>
      <c r="B107" s="18" t="s">
        <v>43</v>
      </c>
      <c r="C107" s="89">
        <v>0</v>
      </c>
      <c r="D107" s="87">
        <v>2</v>
      </c>
      <c r="E107" s="91">
        <v>2</v>
      </c>
      <c r="F107" s="91">
        <v>3</v>
      </c>
      <c r="G107" s="119">
        <v>3</v>
      </c>
      <c r="H107" s="119">
        <v>3</v>
      </c>
    </row>
    <row r="108" spans="1:8" x14ac:dyDescent="0.35">
      <c r="A108" s="18"/>
      <c r="B108" s="18" t="s">
        <v>44</v>
      </c>
      <c r="C108" s="89">
        <v>4</v>
      </c>
      <c r="D108" s="87">
        <v>0</v>
      </c>
      <c r="E108" s="91">
        <v>0</v>
      </c>
      <c r="F108" s="91">
        <v>0</v>
      </c>
      <c r="G108" s="123">
        <v>0</v>
      </c>
      <c r="H108" s="123">
        <v>0</v>
      </c>
    </row>
    <row r="109" spans="1:8" x14ac:dyDescent="0.35">
      <c r="A109" s="18"/>
      <c r="B109" s="18" t="s">
        <v>45</v>
      </c>
      <c r="C109" s="89">
        <v>70</v>
      </c>
      <c r="D109" s="87">
        <v>35</v>
      </c>
      <c r="E109" s="91">
        <v>37</v>
      </c>
      <c r="F109" s="91">
        <v>33</v>
      </c>
      <c r="G109" s="119">
        <v>40</v>
      </c>
      <c r="H109" s="119">
        <v>40</v>
      </c>
    </row>
    <row r="110" spans="1:8" x14ac:dyDescent="0.35">
      <c r="A110" s="18"/>
      <c r="B110" s="18" t="s">
        <v>46</v>
      </c>
      <c r="C110" s="89">
        <v>5</v>
      </c>
      <c r="D110" s="87">
        <v>1</v>
      </c>
      <c r="E110" s="91">
        <v>1</v>
      </c>
      <c r="F110" s="91">
        <v>1</v>
      </c>
      <c r="G110" s="119">
        <v>1</v>
      </c>
      <c r="H110" s="119">
        <v>1</v>
      </c>
    </row>
    <row r="111" spans="1:8" x14ac:dyDescent="0.35">
      <c r="A111" s="18"/>
      <c r="B111" s="18" t="s">
        <v>47</v>
      </c>
      <c r="C111" s="89">
        <v>27</v>
      </c>
      <c r="D111" s="87">
        <v>9</v>
      </c>
      <c r="E111" s="91">
        <v>10</v>
      </c>
      <c r="F111" s="91">
        <v>10</v>
      </c>
      <c r="G111" s="119">
        <v>11</v>
      </c>
      <c r="H111" s="119">
        <v>11</v>
      </c>
    </row>
    <row r="112" spans="1:8" x14ac:dyDescent="0.35">
      <c r="A112" s="18"/>
      <c r="B112" s="18" t="s">
        <v>0</v>
      </c>
      <c r="C112" s="89">
        <v>0</v>
      </c>
      <c r="D112" s="87">
        <v>0</v>
      </c>
      <c r="E112" s="91">
        <v>0</v>
      </c>
      <c r="F112" s="91">
        <v>0</v>
      </c>
      <c r="G112" s="123">
        <v>0</v>
      </c>
      <c r="H112" s="123">
        <v>0</v>
      </c>
    </row>
    <row r="113" spans="1:8" ht="15" thickBot="1" x14ac:dyDescent="0.4">
      <c r="A113" s="18"/>
      <c r="B113" s="14" t="s">
        <v>110</v>
      </c>
      <c r="C113" s="88">
        <f t="shared" ref="C113:H113" si="5">SUM(C98:C112)</f>
        <v>160</v>
      </c>
      <c r="D113" s="14">
        <f t="shared" si="5"/>
        <v>64</v>
      </c>
      <c r="E113" s="14">
        <f t="shared" si="5"/>
        <v>67</v>
      </c>
      <c r="F113" s="14">
        <f t="shared" si="5"/>
        <v>62</v>
      </c>
      <c r="G113" s="122">
        <f t="shared" si="5"/>
        <v>74</v>
      </c>
      <c r="H113" s="122">
        <f t="shared" si="5"/>
        <v>76</v>
      </c>
    </row>
    <row r="114" spans="1:8" x14ac:dyDescent="0.35">
      <c r="A114" s="18"/>
      <c r="B114" s="18"/>
      <c r="C114" s="80"/>
      <c r="D114" s="18"/>
    </row>
    <row r="115" spans="1:8" x14ac:dyDescent="0.35">
      <c r="A115" s="18" t="s">
        <v>32</v>
      </c>
      <c r="B115" s="18" t="s">
        <v>34</v>
      </c>
      <c r="C115" s="89">
        <v>75</v>
      </c>
      <c r="D115" s="87">
        <v>94</v>
      </c>
      <c r="E115" s="91">
        <v>101</v>
      </c>
      <c r="F115" s="91">
        <v>87</v>
      </c>
      <c r="G115" s="119">
        <v>92</v>
      </c>
      <c r="H115" s="119">
        <v>95</v>
      </c>
    </row>
    <row r="116" spans="1:8" x14ac:dyDescent="0.35">
      <c r="A116" s="18"/>
      <c r="B116" s="18" t="s">
        <v>35</v>
      </c>
      <c r="C116" s="89">
        <v>1</v>
      </c>
      <c r="D116" s="87">
        <v>0</v>
      </c>
      <c r="E116" s="91">
        <v>0</v>
      </c>
      <c r="F116" s="91">
        <v>0</v>
      </c>
      <c r="G116" s="123">
        <v>0</v>
      </c>
      <c r="H116" s="123">
        <v>0</v>
      </c>
    </row>
    <row r="117" spans="1:8" x14ac:dyDescent="0.35">
      <c r="A117" s="18"/>
      <c r="B117" s="18" t="s">
        <v>36</v>
      </c>
      <c r="C117" s="89">
        <v>6</v>
      </c>
      <c r="D117" s="87">
        <v>10</v>
      </c>
      <c r="E117" s="91">
        <v>10</v>
      </c>
      <c r="F117" s="91">
        <v>13</v>
      </c>
      <c r="G117" s="119">
        <v>13</v>
      </c>
      <c r="H117" s="119">
        <v>13</v>
      </c>
    </row>
    <row r="118" spans="1:8" x14ac:dyDescent="0.35">
      <c r="A118" s="18"/>
      <c r="B118" s="18" t="s">
        <v>37</v>
      </c>
      <c r="C118" s="89">
        <v>1</v>
      </c>
      <c r="D118" s="87">
        <v>4</v>
      </c>
      <c r="E118" s="91">
        <v>4</v>
      </c>
      <c r="F118" s="91">
        <v>4</v>
      </c>
      <c r="G118" s="119">
        <v>4</v>
      </c>
      <c r="H118" s="119">
        <v>4</v>
      </c>
    </row>
    <row r="119" spans="1:8" x14ac:dyDescent="0.35">
      <c r="A119" s="18"/>
      <c r="B119" s="18" t="s">
        <v>38</v>
      </c>
      <c r="C119" s="89">
        <v>1</v>
      </c>
      <c r="D119" s="87">
        <v>4</v>
      </c>
      <c r="E119" s="91">
        <v>4</v>
      </c>
      <c r="F119" s="91">
        <v>4</v>
      </c>
      <c r="G119" s="119">
        <v>3</v>
      </c>
      <c r="H119" s="119">
        <v>3</v>
      </c>
    </row>
    <row r="120" spans="1:8" x14ac:dyDescent="0.35">
      <c r="A120" s="18"/>
      <c r="B120" s="18" t="s">
        <v>39</v>
      </c>
      <c r="C120" s="89">
        <v>0</v>
      </c>
      <c r="D120" s="87">
        <v>1</v>
      </c>
      <c r="E120" s="91">
        <v>1</v>
      </c>
      <c r="F120" s="91">
        <v>1</v>
      </c>
      <c r="G120" s="119">
        <v>1</v>
      </c>
      <c r="H120" s="119">
        <v>1</v>
      </c>
    </row>
    <row r="121" spans="1:8" x14ac:dyDescent="0.35">
      <c r="A121" s="18"/>
      <c r="B121" s="18" t="s">
        <v>40</v>
      </c>
      <c r="C121" s="89">
        <v>3</v>
      </c>
      <c r="D121" s="87">
        <v>2</v>
      </c>
      <c r="E121" s="91">
        <v>2</v>
      </c>
      <c r="F121" s="91">
        <v>2</v>
      </c>
      <c r="G121" s="119">
        <v>2</v>
      </c>
      <c r="H121" s="119">
        <v>2</v>
      </c>
    </row>
    <row r="122" spans="1:8" x14ac:dyDescent="0.35">
      <c r="A122" s="18"/>
      <c r="B122" s="18" t="s">
        <v>41</v>
      </c>
      <c r="C122" s="89">
        <v>4</v>
      </c>
      <c r="D122" s="87">
        <v>10</v>
      </c>
      <c r="E122" s="91">
        <v>10</v>
      </c>
      <c r="F122" s="91">
        <v>10</v>
      </c>
      <c r="G122" s="119">
        <v>10</v>
      </c>
      <c r="H122" s="119">
        <v>9</v>
      </c>
    </row>
    <row r="123" spans="1:8" x14ac:dyDescent="0.35">
      <c r="A123" s="18"/>
      <c r="B123" s="18" t="s">
        <v>42</v>
      </c>
      <c r="C123" s="89">
        <v>7</v>
      </c>
      <c r="D123" s="87">
        <v>19</v>
      </c>
      <c r="E123" s="91">
        <v>22</v>
      </c>
      <c r="F123" s="91">
        <v>20</v>
      </c>
      <c r="G123" s="119">
        <v>20</v>
      </c>
      <c r="H123" s="119">
        <v>20</v>
      </c>
    </row>
    <row r="124" spans="1:8" x14ac:dyDescent="0.35">
      <c r="A124" s="18"/>
      <c r="B124" s="18" t="s">
        <v>43</v>
      </c>
      <c r="C124" s="89">
        <v>0</v>
      </c>
      <c r="D124" s="87">
        <v>3</v>
      </c>
      <c r="E124" s="91">
        <v>3</v>
      </c>
      <c r="F124" s="91">
        <v>3</v>
      </c>
      <c r="G124" s="119">
        <v>4</v>
      </c>
      <c r="H124" s="119">
        <v>4</v>
      </c>
    </row>
    <row r="125" spans="1:8" x14ac:dyDescent="0.35">
      <c r="A125" s="18"/>
      <c r="B125" s="18" t="s">
        <v>44</v>
      </c>
      <c r="C125" s="89">
        <v>0</v>
      </c>
      <c r="D125" s="87">
        <v>2</v>
      </c>
      <c r="E125" s="91">
        <v>1</v>
      </c>
      <c r="F125" s="91">
        <v>1</v>
      </c>
      <c r="G125" s="119">
        <v>1</v>
      </c>
      <c r="H125" s="119">
        <v>1</v>
      </c>
    </row>
    <row r="126" spans="1:8" x14ac:dyDescent="0.35">
      <c r="A126" s="18"/>
      <c r="B126" s="18" t="s">
        <v>45</v>
      </c>
      <c r="C126" s="89">
        <v>282</v>
      </c>
      <c r="D126" s="87">
        <v>343</v>
      </c>
      <c r="E126" s="91">
        <v>336</v>
      </c>
      <c r="F126" s="91">
        <v>317</v>
      </c>
      <c r="G126" s="119">
        <v>315</v>
      </c>
      <c r="H126" s="119">
        <v>312</v>
      </c>
    </row>
    <row r="127" spans="1:8" x14ac:dyDescent="0.35">
      <c r="A127" s="18"/>
      <c r="B127" s="18" t="s">
        <v>46</v>
      </c>
      <c r="C127" s="89">
        <v>1</v>
      </c>
      <c r="D127" s="87">
        <v>0</v>
      </c>
      <c r="E127" s="91">
        <v>0</v>
      </c>
      <c r="F127" s="91">
        <v>0</v>
      </c>
      <c r="G127" s="123">
        <v>0</v>
      </c>
      <c r="H127" s="123">
        <v>0</v>
      </c>
    </row>
    <row r="128" spans="1:8" x14ac:dyDescent="0.35">
      <c r="A128" s="18"/>
      <c r="B128" s="18" t="s">
        <v>47</v>
      </c>
      <c r="C128" s="89">
        <v>11</v>
      </c>
      <c r="D128" s="87">
        <v>18</v>
      </c>
      <c r="E128" s="91">
        <v>18</v>
      </c>
      <c r="F128" s="91">
        <v>17</v>
      </c>
      <c r="G128" s="119">
        <v>17</v>
      </c>
      <c r="H128" s="119">
        <v>17</v>
      </c>
    </row>
    <row r="129" spans="1:8" x14ac:dyDescent="0.35">
      <c r="A129" s="18"/>
      <c r="B129" s="18" t="s">
        <v>0</v>
      </c>
      <c r="C129" s="89">
        <v>0</v>
      </c>
      <c r="D129" s="87">
        <v>0</v>
      </c>
      <c r="E129" s="91">
        <v>0</v>
      </c>
      <c r="F129" s="91">
        <v>0</v>
      </c>
      <c r="G129" s="123">
        <v>0</v>
      </c>
      <c r="H129" s="123">
        <v>0</v>
      </c>
    </row>
    <row r="130" spans="1:8" ht="15" thickBot="1" x14ac:dyDescent="0.4">
      <c r="A130" s="18"/>
      <c r="B130" s="14" t="s">
        <v>110</v>
      </c>
      <c r="C130" s="88">
        <f t="shared" ref="C130:H130" si="6">SUM(C115:C129)</f>
        <v>392</v>
      </c>
      <c r="D130" s="14">
        <f t="shared" si="6"/>
        <v>510</v>
      </c>
      <c r="E130" s="14">
        <f t="shared" si="6"/>
        <v>512</v>
      </c>
      <c r="F130" s="14">
        <f t="shared" si="6"/>
        <v>479</v>
      </c>
      <c r="G130" s="122">
        <f t="shared" si="6"/>
        <v>482</v>
      </c>
      <c r="H130" s="122">
        <f t="shared" si="6"/>
        <v>481</v>
      </c>
    </row>
    <row r="131" spans="1:8" x14ac:dyDescent="0.35">
      <c r="A131" s="18"/>
      <c r="B131" s="18"/>
      <c r="C131" s="80"/>
      <c r="D131" s="18"/>
    </row>
    <row r="132" spans="1:8" x14ac:dyDescent="0.35">
      <c r="A132" s="18" t="s">
        <v>67</v>
      </c>
      <c r="B132" s="18" t="s">
        <v>34</v>
      </c>
      <c r="C132" s="89">
        <v>4</v>
      </c>
      <c r="D132" s="87">
        <v>13</v>
      </c>
      <c r="E132" s="91">
        <v>14</v>
      </c>
      <c r="F132" s="91">
        <v>14</v>
      </c>
      <c r="G132" s="119">
        <v>13</v>
      </c>
      <c r="H132" s="119">
        <v>13</v>
      </c>
    </row>
    <row r="133" spans="1:8" x14ac:dyDescent="0.35">
      <c r="A133" s="18"/>
      <c r="B133" s="18" t="s">
        <v>35</v>
      </c>
      <c r="C133" s="89">
        <v>2</v>
      </c>
      <c r="D133" s="87">
        <v>0</v>
      </c>
      <c r="E133" s="91">
        <v>0</v>
      </c>
      <c r="F133" s="91">
        <v>0</v>
      </c>
      <c r="G133" s="123">
        <v>0</v>
      </c>
      <c r="H133" s="123">
        <v>0</v>
      </c>
    </row>
    <row r="134" spans="1:8" x14ac:dyDescent="0.35">
      <c r="A134" s="18"/>
      <c r="B134" s="18" t="s">
        <v>36</v>
      </c>
      <c r="C134" s="89">
        <v>2</v>
      </c>
      <c r="D134" s="87">
        <v>26</v>
      </c>
      <c r="E134" s="91">
        <v>26</v>
      </c>
      <c r="F134" s="91">
        <v>26</v>
      </c>
      <c r="G134" s="119">
        <v>26</v>
      </c>
      <c r="H134" s="119">
        <v>26</v>
      </c>
    </row>
    <row r="135" spans="1:8" x14ac:dyDescent="0.35">
      <c r="A135" s="18"/>
      <c r="B135" s="18" t="s">
        <v>37</v>
      </c>
      <c r="C135" s="89">
        <v>2</v>
      </c>
      <c r="D135" s="87">
        <v>2</v>
      </c>
      <c r="E135" s="91">
        <v>2</v>
      </c>
      <c r="F135" s="91">
        <v>2</v>
      </c>
      <c r="G135" s="119">
        <v>2</v>
      </c>
      <c r="H135" s="119">
        <v>4</v>
      </c>
    </row>
    <row r="136" spans="1:8" x14ac:dyDescent="0.35">
      <c r="A136" s="18"/>
      <c r="B136" s="18" t="s">
        <v>38</v>
      </c>
      <c r="C136" s="89">
        <v>3</v>
      </c>
      <c r="D136" s="87">
        <v>7</v>
      </c>
      <c r="E136" s="91">
        <v>7</v>
      </c>
      <c r="F136" s="91">
        <v>7</v>
      </c>
      <c r="G136" s="119">
        <v>7</v>
      </c>
      <c r="H136" s="119">
        <v>7</v>
      </c>
    </row>
    <row r="137" spans="1:8" x14ac:dyDescent="0.35">
      <c r="A137" s="18"/>
      <c r="B137" s="18" t="s">
        <v>39</v>
      </c>
      <c r="C137" s="89">
        <v>1</v>
      </c>
      <c r="D137" s="87">
        <v>0</v>
      </c>
      <c r="E137" s="91">
        <v>0</v>
      </c>
      <c r="F137" s="91">
        <v>0</v>
      </c>
      <c r="G137" s="123">
        <v>0</v>
      </c>
      <c r="H137" s="123">
        <v>0</v>
      </c>
    </row>
    <row r="138" spans="1:8" x14ac:dyDescent="0.35">
      <c r="A138" s="18"/>
      <c r="B138" s="18" t="s">
        <v>40</v>
      </c>
      <c r="C138" s="89">
        <v>5</v>
      </c>
      <c r="D138" s="87">
        <v>11</v>
      </c>
      <c r="E138" s="91">
        <v>12</v>
      </c>
      <c r="F138" s="91">
        <v>12</v>
      </c>
      <c r="G138" s="119">
        <v>12</v>
      </c>
      <c r="H138" s="119">
        <v>12</v>
      </c>
    </row>
    <row r="139" spans="1:8" x14ac:dyDescent="0.35">
      <c r="A139" s="18"/>
      <c r="B139" s="18" t="s">
        <v>41</v>
      </c>
      <c r="C139" s="89">
        <v>5</v>
      </c>
      <c r="D139" s="87">
        <v>3</v>
      </c>
      <c r="E139" s="91">
        <v>3</v>
      </c>
      <c r="F139" s="91">
        <v>3</v>
      </c>
      <c r="G139" s="119">
        <v>3</v>
      </c>
      <c r="H139" s="119">
        <v>3</v>
      </c>
    </row>
    <row r="140" spans="1:8" x14ac:dyDescent="0.35">
      <c r="A140" s="18"/>
      <c r="B140" s="18" t="s">
        <v>42</v>
      </c>
      <c r="C140" s="89">
        <v>8</v>
      </c>
      <c r="D140" s="87">
        <v>17</v>
      </c>
      <c r="E140" s="91">
        <v>17</v>
      </c>
      <c r="F140" s="91">
        <v>14</v>
      </c>
      <c r="G140" s="119">
        <v>14</v>
      </c>
      <c r="H140" s="119">
        <v>14</v>
      </c>
    </row>
    <row r="141" spans="1:8" x14ac:dyDescent="0.35">
      <c r="A141" s="18"/>
      <c r="B141" s="18" t="s">
        <v>43</v>
      </c>
      <c r="C141" s="89">
        <v>0</v>
      </c>
      <c r="D141" s="87">
        <v>6</v>
      </c>
      <c r="E141" s="91">
        <v>6</v>
      </c>
      <c r="F141" s="91">
        <v>7</v>
      </c>
      <c r="G141" s="119">
        <v>7</v>
      </c>
      <c r="H141" s="119">
        <v>7</v>
      </c>
    </row>
    <row r="142" spans="1:8" x14ac:dyDescent="0.35">
      <c r="A142" s="18"/>
      <c r="B142" s="18" t="s">
        <v>44</v>
      </c>
      <c r="C142" s="89">
        <v>1</v>
      </c>
      <c r="D142" s="87">
        <v>4</v>
      </c>
      <c r="E142" s="91">
        <v>4</v>
      </c>
      <c r="F142" s="91">
        <v>4</v>
      </c>
      <c r="G142" s="119">
        <v>4</v>
      </c>
      <c r="H142" s="119">
        <v>4</v>
      </c>
    </row>
    <row r="143" spans="1:8" x14ac:dyDescent="0.35">
      <c r="A143" s="18"/>
      <c r="B143" s="18" t="s">
        <v>45</v>
      </c>
      <c r="C143" s="89">
        <v>29</v>
      </c>
      <c r="D143" s="87">
        <v>77</v>
      </c>
      <c r="E143" s="91">
        <v>75</v>
      </c>
      <c r="F143" s="91">
        <v>73</v>
      </c>
      <c r="G143" s="119">
        <v>70</v>
      </c>
      <c r="H143" s="119">
        <v>76</v>
      </c>
    </row>
    <row r="144" spans="1:8" x14ac:dyDescent="0.35">
      <c r="A144" s="18"/>
      <c r="B144" s="18" t="s">
        <v>46</v>
      </c>
      <c r="C144" s="89">
        <v>2</v>
      </c>
      <c r="D144" s="87">
        <v>2</v>
      </c>
      <c r="E144" s="91">
        <v>2</v>
      </c>
      <c r="F144" s="91">
        <v>2</v>
      </c>
      <c r="G144" s="119">
        <v>2</v>
      </c>
      <c r="H144" s="119">
        <v>2</v>
      </c>
    </row>
    <row r="145" spans="1:8" x14ac:dyDescent="0.35">
      <c r="A145" s="18"/>
      <c r="B145" s="18" t="s">
        <v>47</v>
      </c>
      <c r="C145" s="89">
        <v>5</v>
      </c>
      <c r="D145" s="87">
        <v>26</v>
      </c>
      <c r="E145" s="91">
        <v>32</v>
      </c>
      <c r="F145" s="91">
        <v>30</v>
      </c>
      <c r="G145" s="119">
        <v>31</v>
      </c>
      <c r="H145" s="119">
        <v>32</v>
      </c>
    </row>
    <row r="146" spans="1:8" x14ac:dyDescent="0.35">
      <c r="A146" s="18"/>
      <c r="B146" s="18" t="s">
        <v>0</v>
      </c>
      <c r="C146" s="89">
        <v>0</v>
      </c>
      <c r="D146" s="87">
        <v>0</v>
      </c>
      <c r="E146" s="91">
        <v>0</v>
      </c>
      <c r="F146" s="91">
        <v>0</v>
      </c>
      <c r="G146" s="123">
        <v>0</v>
      </c>
      <c r="H146" s="123">
        <v>0</v>
      </c>
    </row>
    <row r="147" spans="1:8" ht="15" thickBot="1" x14ac:dyDescent="0.4">
      <c r="A147" s="18"/>
      <c r="B147" s="14" t="s">
        <v>110</v>
      </c>
      <c r="C147" s="88">
        <f t="shared" ref="C147:H147" si="7">SUM(C132:C146)</f>
        <v>69</v>
      </c>
      <c r="D147" s="14">
        <f t="shared" si="7"/>
        <v>194</v>
      </c>
      <c r="E147" s="14">
        <f t="shared" si="7"/>
        <v>200</v>
      </c>
      <c r="F147" s="14">
        <f t="shared" si="7"/>
        <v>194</v>
      </c>
      <c r="G147" s="122">
        <f t="shared" si="7"/>
        <v>191</v>
      </c>
      <c r="H147" s="122">
        <f t="shared" si="7"/>
        <v>200</v>
      </c>
    </row>
    <row r="148" spans="1:8" x14ac:dyDescent="0.35">
      <c r="A148" s="18"/>
      <c r="B148" s="18"/>
      <c r="C148" s="80"/>
      <c r="D148" s="18"/>
    </row>
    <row r="149" spans="1:8" x14ac:dyDescent="0.35">
      <c r="A149" s="94" t="s">
        <v>348</v>
      </c>
      <c r="B149" s="58" t="s">
        <v>11</v>
      </c>
      <c r="C149" s="95">
        <f>C160+C172+C184+C196+C208</f>
        <v>629</v>
      </c>
      <c r="D149" s="58">
        <f t="shared" ref="D149:E149" si="8">D160+D172+D184+D196+D208</f>
        <v>654</v>
      </c>
      <c r="E149" s="58">
        <f t="shared" si="8"/>
        <v>621</v>
      </c>
      <c r="F149" s="58">
        <f>F160+F172+F184+F196+F208</f>
        <v>500</v>
      </c>
      <c r="G149" s="121">
        <f>G160+G172+G184+G196+G208</f>
        <v>513</v>
      </c>
      <c r="H149" s="121">
        <f>H160+H172+H184+H196+H208</f>
        <v>520</v>
      </c>
    </row>
    <row r="150" spans="1:8" x14ac:dyDescent="0.35">
      <c r="A150" s="18" t="s">
        <v>3</v>
      </c>
      <c r="B150" s="18" t="s">
        <v>70</v>
      </c>
      <c r="C150" s="89">
        <v>137</v>
      </c>
      <c r="D150" s="87">
        <v>133</v>
      </c>
      <c r="E150" s="91">
        <v>136</v>
      </c>
      <c r="F150" s="91">
        <v>94</v>
      </c>
      <c r="G150" s="119">
        <v>94</v>
      </c>
      <c r="H150" s="119">
        <v>98</v>
      </c>
    </row>
    <row r="151" spans="1:8" x14ac:dyDescent="0.35">
      <c r="A151" s="18"/>
      <c r="B151" s="18" t="s">
        <v>71</v>
      </c>
      <c r="C151" s="89">
        <v>117</v>
      </c>
      <c r="D151" s="87">
        <v>123</v>
      </c>
      <c r="E151" s="91">
        <v>120</v>
      </c>
      <c r="F151" s="91">
        <v>85</v>
      </c>
      <c r="G151" s="119">
        <v>91</v>
      </c>
      <c r="H151" s="119">
        <v>92</v>
      </c>
    </row>
    <row r="152" spans="1:8" x14ac:dyDescent="0.35">
      <c r="A152" s="18"/>
      <c r="B152" s="18" t="s">
        <v>72</v>
      </c>
      <c r="C152" s="89">
        <v>32</v>
      </c>
      <c r="D152" s="87">
        <v>33</v>
      </c>
      <c r="E152" s="91">
        <v>31</v>
      </c>
      <c r="F152" s="91">
        <v>22</v>
      </c>
      <c r="G152" s="119">
        <v>23</v>
      </c>
      <c r="H152" s="119">
        <v>24</v>
      </c>
    </row>
    <row r="153" spans="1:8" x14ac:dyDescent="0.35">
      <c r="A153" s="18"/>
      <c r="B153" s="18" t="s">
        <v>73</v>
      </c>
      <c r="C153" s="89">
        <v>12</v>
      </c>
      <c r="D153" s="87">
        <v>15</v>
      </c>
      <c r="E153" s="91">
        <v>13</v>
      </c>
      <c r="F153" s="91">
        <v>11</v>
      </c>
      <c r="G153" s="119">
        <v>11</v>
      </c>
      <c r="H153" s="119">
        <v>11</v>
      </c>
    </row>
    <row r="154" spans="1:8" x14ac:dyDescent="0.35">
      <c r="A154" s="18"/>
      <c r="B154" s="18" t="s">
        <v>74</v>
      </c>
      <c r="C154" s="89">
        <v>33</v>
      </c>
      <c r="D154" s="87">
        <v>34</v>
      </c>
      <c r="E154" s="91">
        <v>32</v>
      </c>
      <c r="F154" s="91">
        <v>20</v>
      </c>
      <c r="G154" s="119">
        <v>20</v>
      </c>
      <c r="H154" s="119">
        <v>18</v>
      </c>
    </row>
    <row r="155" spans="1:8" x14ac:dyDescent="0.35">
      <c r="A155" s="18"/>
      <c r="B155" s="18" t="s">
        <v>75</v>
      </c>
      <c r="C155" s="89">
        <v>0</v>
      </c>
      <c r="D155" s="87">
        <v>0</v>
      </c>
      <c r="E155" s="91">
        <v>0</v>
      </c>
      <c r="F155" s="91">
        <v>0</v>
      </c>
      <c r="G155" s="123">
        <v>0</v>
      </c>
      <c r="H155" s="123">
        <v>0</v>
      </c>
    </row>
    <row r="156" spans="1:8" x14ac:dyDescent="0.35">
      <c r="A156" s="18"/>
      <c r="B156" s="18" t="s">
        <v>76</v>
      </c>
      <c r="C156" s="89">
        <v>0</v>
      </c>
      <c r="D156" s="87">
        <v>1</v>
      </c>
      <c r="E156" s="91">
        <v>0</v>
      </c>
      <c r="F156" s="91">
        <v>0</v>
      </c>
      <c r="G156" s="123">
        <v>0</v>
      </c>
      <c r="H156" s="123">
        <v>0</v>
      </c>
    </row>
    <row r="157" spans="1:8" x14ac:dyDescent="0.35">
      <c r="A157" s="18"/>
      <c r="B157" s="18" t="s">
        <v>77</v>
      </c>
      <c r="C157" s="89">
        <v>18</v>
      </c>
      <c r="D157" s="87">
        <v>19</v>
      </c>
      <c r="E157" s="91">
        <v>19</v>
      </c>
      <c r="F157" s="91">
        <v>19</v>
      </c>
      <c r="G157" s="119">
        <v>18</v>
      </c>
      <c r="H157" s="119">
        <v>18</v>
      </c>
    </row>
    <row r="158" spans="1:8" x14ac:dyDescent="0.35">
      <c r="A158" s="18"/>
      <c r="B158" s="18" t="s">
        <v>78</v>
      </c>
      <c r="C158" s="89">
        <v>24</v>
      </c>
      <c r="D158" s="87">
        <v>28</v>
      </c>
      <c r="E158" s="91">
        <v>28</v>
      </c>
      <c r="F158" s="91">
        <v>32</v>
      </c>
      <c r="G158" s="119">
        <v>33</v>
      </c>
      <c r="H158" s="119">
        <v>35</v>
      </c>
    </row>
    <row r="159" spans="1:8" x14ac:dyDescent="0.35">
      <c r="A159" s="18"/>
      <c r="B159" s="18" t="s">
        <v>67</v>
      </c>
      <c r="C159" s="89">
        <v>52</v>
      </c>
      <c r="D159" s="87">
        <v>59</v>
      </c>
      <c r="E159" s="91">
        <v>50</v>
      </c>
      <c r="F159" s="91">
        <v>47</v>
      </c>
      <c r="G159" s="119">
        <v>46</v>
      </c>
      <c r="H159" s="119">
        <v>46</v>
      </c>
    </row>
    <row r="160" spans="1:8" ht="15" thickBot="1" x14ac:dyDescent="0.4">
      <c r="A160" s="18"/>
      <c r="B160" s="14" t="s">
        <v>110</v>
      </c>
      <c r="C160" s="88">
        <f t="shared" ref="C160:H160" si="9">SUM(C150:C159)</f>
        <v>425</v>
      </c>
      <c r="D160" s="14">
        <f t="shared" si="9"/>
        <v>445</v>
      </c>
      <c r="E160" s="14">
        <f t="shared" si="9"/>
        <v>429</v>
      </c>
      <c r="F160" s="14">
        <f t="shared" si="9"/>
        <v>330</v>
      </c>
      <c r="G160" s="122">
        <f t="shared" si="9"/>
        <v>336</v>
      </c>
      <c r="H160" s="122">
        <f t="shared" si="9"/>
        <v>342</v>
      </c>
    </row>
    <row r="161" spans="1:8" x14ac:dyDescent="0.35">
      <c r="A161" s="18"/>
      <c r="B161" s="18"/>
      <c r="C161" s="80"/>
      <c r="D161" s="18"/>
    </row>
    <row r="162" spans="1:8" x14ac:dyDescent="0.35">
      <c r="A162" s="18" t="s">
        <v>59</v>
      </c>
      <c r="B162" s="18" t="s">
        <v>70</v>
      </c>
      <c r="C162" s="89">
        <v>56</v>
      </c>
      <c r="D162" s="87">
        <v>50</v>
      </c>
      <c r="E162" s="91">
        <v>48</v>
      </c>
      <c r="F162" s="91">
        <v>37</v>
      </c>
      <c r="G162" s="119">
        <v>35</v>
      </c>
      <c r="H162" s="119">
        <v>32</v>
      </c>
    </row>
    <row r="163" spans="1:8" x14ac:dyDescent="0.35">
      <c r="A163" s="18"/>
      <c r="B163" s="18" t="s">
        <v>71</v>
      </c>
      <c r="C163" s="89">
        <v>32</v>
      </c>
      <c r="D163" s="87">
        <v>29</v>
      </c>
      <c r="E163" s="91">
        <v>26</v>
      </c>
      <c r="F163" s="91">
        <v>17</v>
      </c>
      <c r="G163" s="119">
        <v>17</v>
      </c>
      <c r="H163" s="119">
        <v>19</v>
      </c>
    </row>
    <row r="164" spans="1:8" x14ac:dyDescent="0.35">
      <c r="A164" s="18"/>
      <c r="B164" s="18" t="s">
        <v>72</v>
      </c>
      <c r="C164" s="89">
        <v>13</v>
      </c>
      <c r="D164" s="87">
        <v>14</v>
      </c>
      <c r="E164" s="91">
        <v>13</v>
      </c>
      <c r="F164" s="91">
        <v>10</v>
      </c>
      <c r="G164" s="119">
        <v>17</v>
      </c>
      <c r="H164" s="119">
        <v>18</v>
      </c>
    </row>
    <row r="165" spans="1:8" x14ac:dyDescent="0.35">
      <c r="A165" s="18"/>
      <c r="B165" s="18" t="s">
        <v>73</v>
      </c>
      <c r="C165" s="89">
        <v>1</v>
      </c>
      <c r="D165" s="87">
        <v>4</v>
      </c>
      <c r="E165" s="91">
        <v>4</v>
      </c>
      <c r="F165" s="91">
        <v>4</v>
      </c>
      <c r="G165" s="119">
        <v>3</v>
      </c>
      <c r="H165" s="119">
        <v>3</v>
      </c>
    </row>
    <row r="166" spans="1:8" x14ac:dyDescent="0.35">
      <c r="A166" s="18"/>
      <c r="B166" s="18" t="s">
        <v>74</v>
      </c>
      <c r="C166" s="89">
        <v>6</v>
      </c>
      <c r="D166" s="87">
        <v>4</v>
      </c>
      <c r="E166" s="91">
        <v>4</v>
      </c>
      <c r="F166" s="91">
        <v>3</v>
      </c>
      <c r="G166" s="119">
        <v>3</v>
      </c>
      <c r="H166" s="119">
        <v>3</v>
      </c>
    </row>
    <row r="167" spans="1:8" x14ac:dyDescent="0.35">
      <c r="A167" s="18"/>
      <c r="B167" s="18" t="s">
        <v>75</v>
      </c>
      <c r="C167" s="89">
        <v>0</v>
      </c>
      <c r="D167" s="87">
        <v>1</v>
      </c>
      <c r="E167" s="91">
        <v>1</v>
      </c>
      <c r="F167" s="91">
        <v>1</v>
      </c>
      <c r="G167" s="119">
        <v>1</v>
      </c>
      <c r="H167" s="119">
        <v>1</v>
      </c>
    </row>
    <row r="168" spans="1:8" x14ac:dyDescent="0.35">
      <c r="A168" s="18"/>
      <c r="B168" s="18" t="s">
        <v>76</v>
      </c>
      <c r="C168" s="89">
        <v>0</v>
      </c>
      <c r="D168" s="87">
        <v>0</v>
      </c>
      <c r="E168" s="91">
        <v>0</v>
      </c>
      <c r="F168" s="91">
        <v>0</v>
      </c>
      <c r="G168" s="123">
        <v>0</v>
      </c>
      <c r="H168" s="123">
        <v>0</v>
      </c>
    </row>
    <row r="169" spans="1:8" x14ac:dyDescent="0.35">
      <c r="A169" s="18"/>
      <c r="B169" s="18" t="s">
        <v>77</v>
      </c>
      <c r="C169" s="89">
        <v>6</v>
      </c>
      <c r="D169" s="87">
        <v>4</v>
      </c>
      <c r="E169" s="91">
        <v>4</v>
      </c>
      <c r="F169" s="91">
        <v>4</v>
      </c>
      <c r="G169" s="119">
        <v>4</v>
      </c>
      <c r="H169" s="119">
        <v>4</v>
      </c>
    </row>
    <row r="170" spans="1:8" x14ac:dyDescent="0.35">
      <c r="A170" s="18"/>
      <c r="B170" s="18" t="s">
        <v>78</v>
      </c>
      <c r="C170" s="89">
        <v>7</v>
      </c>
      <c r="D170" s="87">
        <v>4</v>
      </c>
      <c r="E170" s="91">
        <v>3</v>
      </c>
      <c r="F170" s="91">
        <v>5</v>
      </c>
      <c r="G170" s="119">
        <v>5</v>
      </c>
      <c r="H170" s="119">
        <v>5</v>
      </c>
    </row>
    <row r="171" spans="1:8" x14ac:dyDescent="0.35">
      <c r="A171" s="18"/>
      <c r="B171" s="18" t="s">
        <v>67</v>
      </c>
      <c r="C171" s="89">
        <v>4</v>
      </c>
      <c r="D171" s="87">
        <v>2</v>
      </c>
      <c r="E171" s="91">
        <v>2</v>
      </c>
      <c r="F171" s="91">
        <v>2</v>
      </c>
      <c r="G171" s="119">
        <v>3</v>
      </c>
      <c r="H171" s="119">
        <v>3</v>
      </c>
    </row>
    <row r="172" spans="1:8" ht="15" thickBot="1" x14ac:dyDescent="0.4">
      <c r="A172" s="18"/>
      <c r="B172" s="14" t="s">
        <v>110</v>
      </c>
      <c r="C172" s="88">
        <f t="shared" ref="C172:H172" si="10">SUM(C162:C171)</f>
        <v>125</v>
      </c>
      <c r="D172" s="14">
        <f t="shared" si="10"/>
        <v>112</v>
      </c>
      <c r="E172" s="14">
        <f t="shared" si="10"/>
        <v>105</v>
      </c>
      <c r="F172" s="14">
        <f t="shared" si="10"/>
        <v>83</v>
      </c>
      <c r="G172" s="122">
        <f t="shared" si="10"/>
        <v>88</v>
      </c>
      <c r="H172" s="122">
        <f t="shared" si="10"/>
        <v>88</v>
      </c>
    </row>
    <row r="173" spans="1:8" x14ac:dyDescent="0.35">
      <c r="A173" s="18"/>
      <c r="B173" s="18"/>
      <c r="C173" s="80"/>
      <c r="D173" s="18"/>
    </row>
    <row r="174" spans="1:8" x14ac:dyDescent="0.35">
      <c r="A174" s="18" t="s">
        <v>69</v>
      </c>
      <c r="B174" s="18" t="s">
        <v>70</v>
      </c>
      <c r="C174" s="89">
        <v>4</v>
      </c>
      <c r="D174" s="87">
        <v>14</v>
      </c>
      <c r="E174" s="91">
        <v>6</v>
      </c>
      <c r="F174" s="91">
        <v>5</v>
      </c>
      <c r="G174" s="119">
        <v>5</v>
      </c>
      <c r="H174" s="119">
        <v>5</v>
      </c>
    </row>
    <row r="175" spans="1:8" x14ac:dyDescent="0.35">
      <c r="A175" s="18"/>
      <c r="B175" s="18" t="s">
        <v>71</v>
      </c>
      <c r="C175" s="89">
        <v>1</v>
      </c>
      <c r="D175" s="87">
        <v>2</v>
      </c>
      <c r="E175" s="91">
        <v>2</v>
      </c>
      <c r="F175" s="91">
        <v>2</v>
      </c>
      <c r="G175" s="119">
        <v>2</v>
      </c>
      <c r="H175" s="119">
        <v>2</v>
      </c>
    </row>
    <row r="176" spans="1:8" x14ac:dyDescent="0.35">
      <c r="A176" s="18"/>
      <c r="B176" s="18" t="s">
        <v>72</v>
      </c>
      <c r="C176" s="89">
        <v>3</v>
      </c>
      <c r="D176" s="87">
        <v>5</v>
      </c>
      <c r="E176" s="91">
        <v>4</v>
      </c>
      <c r="F176" s="91">
        <v>2</v>
      </c>
      <c r="G176" s="119">
        <v>3</v>
      </c>
      <c r="H176" s="119">
        <v>3</v>
      </c>
    </row>
    <row r="177" spans="1:8" x14ac:dyDescent="0.35">
      <c r="A177" s="18"/>
      <c r="B177" s="18" t="s">
        <v>73</v>
      </c>
      <c r="C177" s="89">
        <v>0</v>
      </c>
      <c r="D177" s="87">
        <v>0</v>
      </c>
      <c r="E177" s="91">
        <v>0</v>
      </c>
      <c r="F177" s="91">
        <v>0</v>
      </c>
      <c r="G177" s="123">
        <v>0</v>
      </c>
      <c r="H177" s="123">
        <v>0</v>
      </c>
    </row>
    <row r="178" spans="1:8" x14ac:dyDescent="0.35">
      <c r="A178" s="18"/>
      <c r="B178" s="18" t="s">
        <v>74</v>
      </c>
      <c r="C178" s="89">
        <v>0</v>
      </c>
      <c r="D178" s="87">
        <v>0</v>
      </c>
      <c r="E178" s="91">
        <v>0</v>
      </c>
      <c r="F178" s="91">
        <v>0</v>
      </c>
      <c r="G178" s="123">
        <v>0</v>
      </c>
      <c r="H178" s="123">
        <v>0</v>
      </c>
    </row>
    <row r="179" spans="1:8" x14ac:dyDescent="0.35">
      <c r="A179" s="18"/>
      <c r="B179" s="18" t="s">
        <v>75</v>
      </c>
      <c r="C179" s="89">
        <v>0</v>
      </c>
      <c r="D179" s="87">
        <v>0</v>
      </c>
      <c r="E179" s="91">
        <v>0</v>
      </c>
      <c r="F179" s="91">
        <v>0</v>
      </c>
      <c r="G179" s="123">
        <v>0</v>
      </c>
      <c r="H179" s="123">
        <v>0</v>
      </c>
    </row>
    <row r="180" spans="1:8" x14ac:dyDescent="0.35">
      <c r="A180" s="18"/>
      <c r="B180" s="18" t="s">
        <v>76</v>
      </c>
      <c r="C180" s="89">
        <v>0</v>
      </c>
      <c r="D180" s="87">
        <v>0</v>
      </c>
      <c r="E180" s="91">
        <v>0</v>
      </c>
      <c r="F180" s="91">
        <v>0</v>
      </c>
      <c r="G180" s="123">
        <v>0</v>
      </c>
      <c r="H180" s="123">
        <v>0</v>
      </c>
    </row>
    <row r="181" spans="1:8" x14ac:dyDescent="0.35">
      <c r="A181" s="18"/>
      <c r="B181" s="18" t="s">
        <v>77</v>
      </c>
      <c r="C181" s="89">
        <v>0</v>
      </c>
      <c r="D181" s="87">
        <v>1</v>
      </c>
      <c r="E181" s="91">
        <v>0</v>
      </c>
      <c r="F181" s="91">
        <v>0</v>
      </c>
      <c r="G181" s="123">
        <v>0</v>
      </c>
      <c r="H181" s="123">
        <v>0</v>
      </c>
    </row>
    <row r="182" spans="1:8" x14ac:dyDescent="0.35">
      <c r="A182" s="18"/>
      <c r="B182" s="18" t="s">
        <v>78</v>
      </c>
      <c r="C182" s="89">
        <v>0</v>
      </c>
      <c r="D182" s="87">
        <v>0</v>
      </c>
      <c r="E182" s="91">
        <v>1</v>
      </c>
      <c r="F182" s="91">
        <v>2</v>
      </c>
      <c r="G182" s="119">
        <v>2</v>
      </c>
      <c r="H182" s="119">
        <v>2</v>
      </c>
    </row>
    <row r="183" spans="1:8" x14ac:dyDescent="0.35">
      <c r="A183" s="18"/>
      <c r="B183" s="18" t="s">
        <v>67</v>
      </c>
      <c r="C183" s="89">
        <v>1</v>
      </c>
      <c r="D183" s="87">
        <v>0</v>
      </c>
      <c r="E183" s="91">
        <v>0</v>
      </c>
      <c r="F183" s="91">
        <v>0</v>
      </c>
      <c r="G183" s="123">
        <v>0</v>
      </c>
      <c r="H183" s="123">
        <v>0</v>
      </c>
    </row>
    <row r="184" spans="1:8" ht="15" thickBot="1" x14ac:dyDescent="0.4">
      <c r="A184" s="18"/>
      <c r="B184" s="14" t="s">
        <v>110</v>
      </c>
      <c r="C184" s="88">
        <f t="shared" ref="C184:H184" si="11">SUM(C174:C183)</f>
        <v>9</v>
      </c>
      <c r="D184" s="14">
        <f t="shared" si="11"/>
        <v>22</v>
      </c>
      <c r="E184" s="14">
        <f t="shared" si="11"/>
        <v>13</v>
      </c>
      <c r="F184" s="14">
        <f t="shared" si="11"/>
        <v>11</v>
      </c>
      <c r="G184" s="122">
        <f t="shared" si="11"/>
        <v>12</v>
      </c>
      <c r="H184" s="122">
        <f t="shared" si="11"/>
        <v>12</v>
      </c>
    </row>
    <row r="185" spans="1:8" x14ac:dyDescent="0.35">
      <c r="A185" s="18"/>
      <c r="B185" s="18"/>
      <c r="C185" s="80"/>
      <c r="D185" s="18"/>
    </row>
    <row r="186" spans="1:8" x14ac:dyDescent="0.35">
      <c r="A186" s="18" t="s">
        <v>32</v>
      </c>
      <c r="B186" s="18" t="s">
        <v>70</v>
      </c>
      <c r="C186" s="89">
        <v>41</v>
      </c>
      <c r="D186" s="87">
        <v>42</v>
      </c>
      <c r="E186" s="91">
        <v>41</v>
      </c>
      <c r="F186" s="91">
        <v>42</v>
      </c>
      <c r="G186" s="119">
        <v>43</v>
      </c>
      <c r="H186" s="119">
        <v>43</v>
      </c>
    </row>
    <row r="187" spans="1:8" x14ac:dyDescent="0.35">
      <c r="A187" s="18"/>
      <c r="B187" s="18" t="s">
        <v>71</v>
      </c>
      <c r="C187" s="89">
        <v>15</v>
      </c>
      <c r="D187" s="87">
        <v>18</v>
      </c>
      <c r="E187" s="91">
        <v>18</v>
      </c>
      <c r="F187" s="91">
        <v>18</v>
      </c>
      <c r="G187" s="119">
        <v>18</v>
      </c>
      <c r="H187" s="119">
        <v>18</v>
      </c>
    </row>
    <row r="188" spans="1:8" x14ac:dyDescent="0.35">
      <c r="A188" s="18"/>
      <c r="B188" s="18" t="s">
        <v>72</v>
      </c>
      <c r="C188" s="89">
        <v>2</v>
      </c>
      <c r="D188" s="87">
        <v>0</v>
      </c>
      <c r="E188" s="91">
        <v>0</v>
      </c>
      <c r="F188" s="91">
        <v>0</v>
      </c>
      <c r="G188" s="123">
        <v>0</v>
      </c>
      <c r="H188" s="123">
        <v>0</v>
      </c>
    </row>
    <row r="189" spans="1:8" x14ac:dyDescent="0.35">
      <c r="A189" s="18"/>
      <c r="B189" s="18" t="s">
        <v>73</v>
      </c>
      <c r="C189" s="89">
        <v>0</v>
      </c>
      <c r="D189" s="87">
        <v>0</v>
      </c>
      <c r="E189" s="91">
        <v>0</v>
      </c>
      <c r="F189" s="91">
        <v>0</v>
      </c>
      <c r="G189" s="123">
        <v>0</v>
      </c>
      <c r="H189" s="123">
        <v>0</v>
      </c>
    </row>
    <row r="190" spans="1:8" x14ac:dyDescent="0.35">
      <c r="A190" s="18"/>
      <c r="B190" s="18" t="s">
        <v>74</v>
      </c>
      <c r="C190" s="89">
        <v>0</v>
      </c>
      <c r="D190" s="87">
        <v>0</v>
      </c>
      <c r="E190" s="91">
        <v>0</v>
      </c>
      <c r="F190" s="91">
        <v>0</v>
      </c>
      <c r="G190" s="123">
        <v>0</v>
      </c>
      <c r="H190" s="123">
        <v>0</v>
      </c>
    </row>
    <row r="191" spans="1:8" x14ac:dyDescent="0.35">
      <c r="A191" s="18"/>
      <c r="B191" s="18" t="s">
        <v>75</v>
      </c>
      <c r="C191" s="89">
        <v>0</v>
      </c>
      <c r="D191" s="87">
        <v>0</v>
      </c>
      <c r="E191" s="91">
        <v>0</v>
      </c>
      <c r="F191" s="91">
        <v>0</v>
      </c>
      <c r="G191" s="123">
        <v>0</v>
      </c>
      <c r="H191" s="123">
        <v>0</v>
      </c>
    </row>
    <row r="192" spans="1:8" x14ac:dyDescent="0.35">
      <c r="A192" s="18"/>
      <c r="B192" s="18" t="s">
        <v>76</v>
      </c>
      <c r="C192" s="89">
        <v>0</v>
      </c>
      <c r="D192" s="87">
        <v>0</v>
      </c>
      <c r="E192" s="91">
        <v>0</v>
      </c>
      <c r="F192" s="91">
        <v>0</v>
      </c>
      <c r="G192" s="123">
        <v>0</v>
      </c>
      <c r="H192" s="123">
        <v>0</v>
      </c>
    </row>
    <row r="193" spans="1:8" x14ac:dyDescent="0.35">
      <c r="A193" s="18"/>
      <c r="B193" s="18" t="s">
        <v>77</v>
      </c>
      <c r="C193" s="89">
        <v>3</v>
      </c>
      <c r="D193" s="87">
        <v>2</v>
      </c>
      <c r="E193" s="91">
        <v>2</v>
      </c>
      <c r="F193" s="91">
        <v>2</v>
      </c>
      <c r="G193" s="119">
        <v>2</v>
      </c>
      <c r="H193" s="119">
        <v>2</v>
      </c>
    </row>
    <row r="194" spans="1:8" x14ac:dyDescent="0.35">
      <c r="A194" s="18"/>
      <c r="B194" s="18" t="s">
        <v>78</v>
      </c>
      <c r="C194" s="89">
        <v>3</v>
      </c>
      <c r="D194" s="87">
        <v>3</v>
      </c>
      <c r="E194" s="91">
        <v>3</v>
      </c>
      <c r="F194" s="91">
        <v>4</v>
      </c>
      <c r="G194" s="119">
        <v>4</v>
      </c>
      <c r="H194" s="119">
        <v>4</v>
      </c>
    </row>
    <row r="195" spans="1:8" x14ac:dyDescent="0.35">
      <c r="A195" s="18"/>
      <c r="B195" s="18" t="s">
        <v>67</v>
      </c>
      <c r="C195" s="89">
        <v>5</v>
      </c>
      <c r="D195" s="87">
        <v>7</v>
      </c>
      <c r="E195" s="91">
        <v>7</v>
      </c>
      <c r="F195" s="91">
        <v>7</v>
      </c>
      <c r="G195" s="119">
        <v>7</v>
      </c>
      <c r="H195" s="119">
        <v>8</v>
      </c>
    </row>
    <row r="196" spans="1:8" ht="15" thickBot="1" x14ac:dyDescent="0.4">
      <c r="A196" s="18"/>
      <c r="B196" s="14" t="s">
        <v>110</v>
      </c>
      <c r="C196" s="88">
        <f t="shared" ref="C196:H196" si="12">SUM(C186:C195)</f>
        <v>69</v>
      </c>
      <c r="D196" s="14">
        <f t="shared" si="12"/>
        <v>72</v>
      </c>
      <c r="E196" s="14">
        <f t="shared" si="12"/>
        <v>71</v>
      </c>
      <c r="F196" s="14">
        <f t="shared" si="12"/>
        <v>73</v>
      </c>
      <c r="G196" s="122">
        <f t="shared" si="12"/>
        <v>74</v>
      </c>
      <c r="H196" s="122">
        <f t="shared" si="12"/>
        <v>75</v>
      </c>
    </row>
    <row r="197" spans="1:8" x14ac:dyDescent="0.35">
      <c r="A197" s="18"/>
      <c r="B197" s="18"/>
      <c r="C197" s="80"/>
      <c r="D197" s="18"/>
    </row>
    <row r="198" spans="1:8" x14ac:dyDescent="0.35">
      <c r="A198" s="18" t="s">
        <v>67</v>
      </c>
      <c r="B198" s="18" t="s">
        <v>70</v>
      </c>
      <c r="C198" s="89">
        <v>1</v>
      </c>
      <c r="D198" s="87">
        <v>0</v>
      </c>
      <c r="E198" s="87">
        <v>0</v>
      </c>
      <c r="F198" s="87">
        <v>0</v>
      </c>
      <c r="G198" s="123">
        <v>0</v>
      </c>
      <c r="H198" s="123">
        <v>0</v>
      </c>
    </row>
    <row r="199" spans="1:8" x14ac:dyDescent="0.35">
      <c r="A199" s="18"/>
      <c r="B199" s="18" t="s">
        <v>71</v>
      </c>
      <c r="C199" s="89">
        <v>0</v>
      </c>
      <c r="D199" s="87">
        <v>1</v>
      </c>
      <c r="E199" s="87">
        <v>1</v>
      </c>
      <c r="F199" s="87">
        <v>1</v>
      </c>
      <c r="G199" s="119">
        <v>1</v>
      </c>
      <c r="H199" s="119">
        <v>1</v>
      </c>
    </row>
    <row r="200" spans="1:8" x14ac:dyDescent="0.35">
      <c r="A200" s="18"/>
      <c r="B200" s="18" t="s">
        <v>72</v>
      </c>
      <c r="C200" s="89">
        <v>0</v>
      </c>
      <c r="D200" s="87">
        <v>1</v>
      </c>
      <c r="E200" s="87">
        <v>1</v>
      </c>
      <c r="F200" s="87">
        <v>1</v>
      </c>
      <c r="G200" s="119">
        <v>1</v>
      </c>
      <c r="H200" s="119">
        <v>1</v>
      </c>
    </row>
    <row r="201" spans="1:8" x14ac:dyDescent="0.35">
      <c r="A201" s="18"/>
      <c r="B201" s="18" t="s">
        <v>73</v>
      </c>
      <c r="C201" s="89">
        <v>0</v>
      </c>
      <c r="D201" s="87">
        <v>0</v>
      </c>
      <c r="E201" s="87">
        <v>0</v>
      </c>
      <c r="F201" s="87">
        <v>0</v>
      </c>
      <c r="G201" s="123">
        <v>0</v>
      </c>
      <c r="H201" s="123">
        <v>0</v>
      </c>
    </row>
    <row r="202" spans="1:8" x14ac:dyDescent="0.35">
      <c r="A202" s="18"/>
      <c r="B202" s="18" t="s">
        <v>74</v>
      </c>
      <c r="C202" s="89">
        <v>0</v>
      </c>
      <c r="D202" s="87">
        <v>0</v>
      </c>
      <c r="E202" s="87">
        <v>0</v>
      </c>
      <c r="F202" s="87">
        <v>0</v>
      </c>
      <c r="G202" s="123">
        <v>0</v>
      </c>
      <c r="H202" s="123">
        <v>0</v>
      </c>
    </row>
    <row r="203" spans="1:8" x14ac:dyDescent="0.35">
      <c r="A203" s="18"/>
      <c r="B203" s="18" t="s">
        <v>75</v>
      </c>
      <c r="C203" s="89">
        <v>0</v>
      </c>
      <c r="D203" s="87">
        <v>0</v>
      </c>
      <c r="E203" s="87">
        <v>0</v>
      </c>
      <c r="F203" s="87">
        <v>0</v>
      </c>
      <c r="G203" s="123">
        <v>0</v>
      </c>
      <c r="H203" s="123">
        <v>0</v>
      </c>
    </row>
    <row r="204" spans="1:8" x14ac:dyDescent="0.35">
      <c r="A204" s="18"/>
      <c r="B204" s="18" t="s">
        <v>76</v>
      </c>
      <c r="C204" s="89">
        <v>0</v>
      </c>
      <c r="D204" s="87">
        <v>0</v>
      </c>
      <c r="E204" s="87">
        <v>0</v>
      </c>
      <c r="F204" s="87">
        <v>0</v>
      </c>
      <c r="G204" s="123">
        <v>0</v>
      </c>
      <c r="H204" s="123">
        <v>0</v>
      </c>
    </row>
    <row r="205" spans="1:8" x14ac:dyDescent="0.35">
      <c r="A205" s="18"/>
      <c r="B205" s="18" t="s">
        <v>77</v>
      </c>
      <c r="C205" s="89">
        <v>0</v>
      </c>
      <c r="D205" s="87">
        <v>0</v>
      </c>
      <c r="E205" s="87">
        <v>0</v>
      </c>
      <c r="F205" s="87">
        <v>0</v>
      </c>
      <c r="G205" s="123">
        <v>0</v>
      </c>
      <c r="H205" s="123">
        <v>0</v>
      </c>
    </row>
    <row r="206" spans="1:8" x14ac:dyDescent="0.35">
      <c r="A206" s="18"/>
      <c r="B206" s="18" t="s">
        <v>78</v>
      </c>
      <c r="C206" s="89">
        <v>0</v>
      </c>
      <c r="D206" s="87">
        <v>1</v>
      </c>
      <c r="E206" s="87">
        <v>1</v>
      </c>
      <c r="F206" s="87">
        <v>1</v>
      </c>
      <c r="G206" s="119">
        <v>1</v>
      </c>
      <c r="H206" s="119">
        <v>1</v>
      </c>
    </row>
    <row r="207" spans="1:8" x14ac:dyDescent="0.35">
      <c r="A207" s="18"/>
      <c r="B207" s="18" t="s">
        <v>67</v>
      </c>
      <c r="C207" s="89">
        <v>0</v>
      </c>
      <c r="D207" s="87">
        <v>0</v>
      </c>
      <c r="E207" s="87">
        <v>0</v>
      </c>
      <c r="F207" s="87">
        <v>0</v>
      </c>
      <c r="G207" s="123">
        <v>0</v>
      </c>
      <c r="H207" s="123">
        <v>0</v>
      </c>
    </row>
    <row r="208" spans="1:8" ht="15" thickBot="1" x14ac:dyDescent="0.4">
      <c r="A208" s="18"/>
      <c r="B208" s="14" t="s">
        <v>110</v>
      </c>
      <c r="C208" s="88">
        <f>SUM(C198:C207)</f>
        <v>1</v>
      </c>
      <c r="D208" s="14">
        <f>SUM(D198:D207)</f>
        <v>3</v>
      </c>
      <c r="E208" s="14">
        <f t="shared" ref="E208:G208" si="13">SUM(E198:E207)</f>
        <v>3</v>
      </c>
      <c r="F208" s="14">
        <f t="shared" si="13"/>
        <v>3</v>
      </c>
      <c r="G208" s="122">
        <f t="shared" si="13"/>
        <v>3</v>
      </c>
      <c r="H208" s="122">
        <f t="shared" ref="H208" si="14">SUM(H198:H207)</f>
        <v>3</v>
      </c>
    </row>
  </sheetData>
  <sheetProtection algorithmName="SHA-512" hashValue="37FSGO4hx3FTsJU6+LlW1/s/vDhAo35u1QYpEJ3WEZVPpVI9IessSc4J+7YvzDv+F11PZ3fsDpFcXIIP5GY0TQ==" saltValue="Xm52dI8ZSFUl37UatmKX5g==" spinCount="100000" sheet="1" objects="1" scenarios="1"/>
  <mergeCells count="25">
    <mergeCell ref="C27:C31"/>
    <mergeCell ref="D27:D31"/>
    <mergeCell ref="E27:E31"/>
    <mergeCell ref="C34:C38"/>
    <mergeCell ref="D34:D38"/>
    <mergeCell ref="A1:E1"/>
    <mergeCell ref="C5:C9"/>
    <mergeCell ref="D5:D9"/>
    <mergeCell ref="E5:E9"/>
    <mergeCell ref="C12:C16"/>
    <mergeCell ref="D12:D16"/>
    <mergeCell ref="E12:E16"/>
    <mergeCell ref="E34:E38"/>
    <mergeCell ref="H5:H9"/>
    <mergeCell ref="H12:H16"/>
    <mergeCell ref="H27:H31"/>
    <mergeCell ref="H34:H38"/>
    <mergeCell ref="G27:G31"/>
    <mergeCell ref="G34:G38"/>
    <mergeCell ref="G12:G16"/>
    <mergeCell ref="G5:G9"/>
    <mergeCell ref="F5:F9"/>
    <mergeCell ref="F12:F16"/>
    <mergeCell ref="F34:F38"/>
    <mergeCell ref="F27:F31"/>
  </mergeCells>
  <pageMargins left="0.7" right="0.7" top="0.75" bottom="0.75" header="0.3" footer="0.3"/>
  <pageSetup paperSize="9" scale="70" fitToHeight="0" orientation="portrait" r:id="rId1"/>
  <headerFooter>
    <oddFooter>&amp;C_x000D_&amp;1#&amp;"Calibri"&amp;10&amp;KFF0000 Public</oddFooter>
  </headerFooter>
  <rowBreaks count="3" manualBreakCount="3">
    <brk id="45" max="16383" man="1"/>
    <brk id="114" max="16383" man="1"/>
    <brk id="1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I50"/>
  <sheetViews>
    <sheetView workbookViewId="0">
      <selection activeCell="C13" sqref="C13"/>
    </sheetView>
  </sheetViews>
  <sheetFormatPr defaultColWidth="8.7265625" defaultRowHeight="14.5" x14ac:dyDescent="0.35"/>
  <cols>
    <col min="1" max="1" width="8.7265625" style="25"/>
    <col min="2" max="2" width="31" style="25" customWidth="1"/>
    <col min="3" max="3" width="110.81640625" style="25" customWidth="1"/>
    <col min="4" max="16384" width="8.7265625" style="25"/>
  </cols>
  <sheetData>
    <row r="1" spans="1:8" s="38" customFormat="1" ht="24" customHeight="1" x14ac:dyDescent="0.35">
      <c r="B1" s="39" t="s">
        <v>230</v>
      </c>
      <c r="C1" s="39" t="s">
        <v>231</v>
      </c>
    </row>
    <row r="2" spans="1:8" ht="23.15" customHeight="1" x14ac:dyDescent="0.35">
      <c r="A2" s="26">
        <v>1</v>
      </c>
      <c r="B2" s="35" t="s">
        <v>147</v>
      </c>
      <c r="C2" s="35" t="s">
        <v>225</v>
      </c>
    </row>
    <row r="3" spans="1:8" x14ac:dyDescent="0.35">
      <c r="A3" s="26">
        <v>2</v>
      </c>
      <c r="B3" s="35" t="s">
        <v>152</v>
      </c>
      <c r="C3" s="35" t="s">
        <v>153</v>
      </c>
    </row>
    <row r="4" spans="1:8" x14ac:dyDescent="0.35">
      <c r="A4" s="26">
        <v>3</v>
      </c>
      <c r="B4" s="35" t="s">
        <v>10</v>
      </c>
      <c r="C4" s="36" t="s">
        <v>251</v>
      </c>
    </row>
    <row r="5" spans="1:8" ht="29" x14ac:dyDescent="0.35">
      <c r="A5" s="26">
        <v>4</v>
      </c>
      <c r="B5" s="35" t="s">
        <v>160</v>
      </c>
      <c r="C5" s="36" t="s">
        <v>252</v>
      </c>
    </row>
    <row r="6" spans="1:8" ht="29" x14ac:dyDescent="0.35">
      <c r="A6" s="26">
        <v>5</v>
      </c>
      <c r="B6" s="35" t="s">
        <v>161</v>
      </c>
      <c r="C6" s="36" t="s">
        <v>162</v>
      </c>
    </row>
    <row r="7" spans="1:8" ht="29" x14ac:dyDescent="0.35">
      <c r="A7" s="26">
        <v>6</v>
      </c>
      <c r="B7" s="35" t="s">
        <v>163</v>
      </c>
      <c r="C7" s="36" t="s">
        <v>253</v>
      </c>
      <c r="D7" s="36"/>
      <c r="E7" s="36"/>
      <c r="F7" s="36"/>
      <c r="G7" s="36"/>
      <c r="H7" s="36"/>
    </row>
    <row r="8" spans="1:8" ht="29" x14ac:dyDescent="0.35">
      <c r="A8" s="26">
        <v>7</v>
      </c>
      <c r="B8" s="35" t="s">
        <v>164</v>
      </c>
      <c r="C8" s="36" t="s">
        <v>254</v>
      </c>
      <c r="D8" s="36"/>
      <c r="E8" s="36"/>
      <c r="F8" s="36"/>
      <c r="G8" s="36"/>
      <c r="H8" s="36"/>
    </row>
    <row r="9" spans="1:8" ht="29" x14ac:dyDescent="0.35">
      <c r="A9" s="26">
        <v>8</v>
      </c>
      <c r="B9" s="35" t="s">
        <v>165</v>
      </c>
      <c r="C9" s="36" t="s">
        <v>166</v>
      </c>
      <c r="D9" s="36"/>
      <c r="E9" s="36"/>
      <c r="F9" s="36"/>
      <c r="G9" s="36"/>
      <c r="H9" s="36"/>
    </row>
    <row r="10" spans="1:8" x14ac:dyDescent="0.35">
      <c r="A10" s="26">
        <v>9</v>
      </c>
      <c r="B10" s="35" t="s">
        <v>167</v>
      </c>
      <c r="C10" s="36" t="s">
        <v>168</v>
      </c>
      <c r="D10" s="36"/>
      <c r="E10" s="36"/>
      <c r="F10" s="36"/>
      <c r="G10" s="36"/>
      <c r="H10" s="36"/>
    </row>
    <row r="11" spans="1:8" ht="72.5" x14ac:dyDescent="0.35">
      <c r="A11" s="26">
        <v>10</v>
      </c>
      <c r="B11" s="35" t="s">
        <v>169</v>
      </c>
      <c r="C11" s="36" t="s">
        <v>170</v>
      </c>
      <c r="D11" s="36"/>
      <c r="E11" s="36"/>
      <c r="F11" s="36"/>
      <c r="G11" s="36"/>
      <c r="H11" s="36"/>
    </row>
    <row r="12" spans="1:8" ht="29" x14ac:dyDescent="0.35">
      <c r="A12" s="26">
        <v>11</v>
      </c>
      <c r="B12" s="35" t="s">
        <v>171</v>
      </c>
      <c r="C12" s="36" t="s">
        <v>172</v>
      </c>
      <c r="D12" s="36"/>
      <c r="E12" s="36"/>
      <c r="F12" s="36"/>
      <c r="G12" s="36"/>
      <c r="H12" s="36"/>
    </row>
    <row r="13" spans="1:8" ht="29" x14ac:dyDescent="0.35">
      <c r="A13" s="26">
        <v>12</v>
      </c>
      <c r="B13" s="35" t="s">
        <v>173</v>
      </c>
      <c r="C13" s="36" t="s">
        <v>255</v>
      </c>
      <c r="D13" s="36"/>
      <c r="E13" s="36"/>
      <c r="F13" s="36"/>
      <c r="G13" s="36"/>
      <c r="H13" s="36"/>
    </row>
    <row r="14" spans="1:8" ht="43.5" x14ac:dyDescent="0.35">
      <c r="A14" s="26">
        <v>13</v>
      </c>
      <c r="B14" s="35" t="s">
        <v>275</v>
      </c>
      <c r="C14" s="36" t="s">
        <v>274</v>
      </c>
      <c r="D14" s="36"/>
      <c r="E14" s="36"/>
      <c r="F14" s="36"/>
      <c r="G14" s="36"/>
      <c r="H14" s="36"/>
    </row>
    <row r="15" spans="1:8" ht="29" x14ac:dyDescent="0.35">
      <c r="A15" s="26">
        <v>14</v>
      </c>
      <c r="B15" s="35" t="s">
        <v>174</v>
      </c>
      <c r="C15" s="36" t="s">
        <v>257</v>
      </c>
      <c r="D15" s="36"/>
      <c r="E15" s="36"/>
      <c r="F15" s="36"/>
      <c r="G15" s="36"/>
      <c r="H15" s="36"/>
    </row>
    <row r="16" spans="1:8" ht="29" x14ac:dyDescent="0.35">
      <c r="A16" s="26">
        <v>15</v>
      </c>
      <c r="B16" s="35" t="s">
        <v>175</v>
      </c>
      <c r="C16" s="36" t="s">
        <v>256</v>
      </c>
      <c r="D16" s="36"/>
      <c r="E16" s="36"/>
      <c r="F16" s="36"/>
      <c r="G16" s="36"/>
      <c r="H16" s="36"/>
    </row>
    <row r="17" spans="1:9" x14ac:dyDescent="0.35">
      <c r="A17" s="26">
        <v>16</v>
      </c>
      <c r="B17" s="35" t="s">
        <v>176</v>
      </c>
      <c r="C17" s="36" t="s">
        <v>265</v>
      </c>
      <c r="D17" s="36"/>
      <c r="E17" s="36"/>
      <c r="F17" s="36"/>
      <c r="G17" s="36"/>
      <c r="H17" s="36"/>
    </row>
    <row r="18" spans="1:9" ht="29" x14ac:dyDescent="0.35">
      <c r="A18" s="26">
        <v>17</v>
      </c>
      <c r="B18" s="147" t="s">
        <v>177</v>
      </c>
      <c r="C18" s="36" t="s">
        <v>258</v>
      </c>
      <c r="D18" s="36"/>
      <c r="E18" s="36"/>
      <c r="F18" s="36"/>
      <c r="G18" s="36"/>
      <c r="H18" s="36"/>
    </row>
    <row r="19" spans="1:9" ht="43.5" x14ac:dyDescent="0.35">
      <c r="A19" s="26">
        <v>18</v>
      </c>
      <c r="B19" s="147"/>
      <c r="C19" s="36" t="s">
        <v>178</v>
      </c>
      <c r="D19" s="36"/>
      <c r="E19" s="36"/>
      <c r="F19" s="36"/>
      <c r="G19" s="36"/>
      <c r="H19" s="36"/>
    </row>
    <row r="20" spans="1:9" x14ac:dyDescent="0.35">
      <c r="A20" s="26">
        <v>19</v>
      </c>
      <c r="B20" s="147"/>
      <c r="C20" s="36" t="s">
        <v>179</v>
      </c>
      <c r="D20" s="36"/>
      <c r="E20" s="36"/>
      <c r="F20" s="36"/>
      <c r="G20" s="36"/>
      <c r="H20" s="36"/>
    </row>
    <row r="21" spans="1:9" ht="29" x14ac:dyDescent="0.35">
      <c r="A21" s="26">
        <v>20</v>
      </c>
      <c r="B21" s="35" t="s">
        <v>180</v>
      </c>
      <c r="C21" s="36" t="s">
        <v>259</v>
      </c>
      <c r="D21" s="36"/>
      <c r="E21" s="36"/>
      <c r="F21" s="36"/>
      <c r="G21" s="36"/>
      <c r="H21" s="36"/>
    </row>
    <row r="22" spans="1:9" ht="58" x14ac:dyDescent="0.35">
      <c r="A22" s="26">
        <v>21</v>
      </c>
      <c r="B22" s="35" t="s">
        <v>181</v>
      </c>
      <c r="C22" s="36" t="s">
        <v>182</v>
      </c>
      <c r="D22" s="36"/>
      <c r="E22" s="36"/>
      <c r="F22" s="36"/>
      <c r="G22" s="36"/>
      <c r="H22" s="36"/>
    </row>
    <row r="23" spans="1:9" x14ac:dyDescent="0.35">
      <c r="A23" s="26">
        <v>22</v>
      </c>
      <c r="B23" s="36" t="s">
        <v>183</v>
      </c>
      <c r="C23" s="37" t="s">
        <v>184</v>
      </c>
      <c r="D23" s="37"/>
      <c r="E23" s="37"/>
      <c r="F23" s="37"/>
      <c r="G23" s="37"/>
      <c r="H23" s="37"/>
      <c r="I23" s="37"/>
    </row>
    <row r="24" spans="1:9" x14ac:dyDescent="0.35">
      <c r="A24" s="26">
        <v>23</v>
      </c>
      <c r="B24" s="36" t="s">
        <v>185</v>
      </c>
      <c r="C24" s="38" t="s">
        <v>186</v>
      </c>
      <c r="D24" s="38"/>
      <c r="E24" s="38"/>
      <c r="F24" s="38"/>
      <c r="G24" s="38"/>
      <c r="H24" s="38"/>
      <c r="I24" s="38"/>
    </row>
    <row r="25" spans="1:9" x14ac:dyDescent="0.35">
      <c r="A25" s="26">
        <v>24</v>
      </c>
      <c r="B25" s="36" t="s">
        <v>187</v>
      </c>
      <c r="C25" s="37" t="s">
        <v>188</v>
      </c>
      <c r="D25" s="37"/>
      <c r="E25" s="37"/>
      <c r="F25" s="37"/>
      <c r="G25" s="37"/>
      <c r="H25" s="37"/>
      <c r="I25" s="37"/>
    </row>
    <row r="26" spans="1:9" x14ac:dyDescent="0.35">
      <c r="A26" s="26">
        <v>25</v>
      </c>
      <c r="B26" s="36" t="s">
        <v>189</v>
      </c>
      <c r="C26" s="37" t="s">
        <v>190</v>
      </c>
      <c r="D26" s="37"/>
      <c r="E26" s="37"/>
      <c r="F26" s="37"/>
      <c r="G26" s="37"/>
      <c r="H26" s="37"/>
      <c r="I26" s="37"/>
    </row>
    <row r="27" spans="1:9" x14ac:dyDescent="0.35">
      <c r="A27" s="26">
        <v>26</v>
      </c>
      <c r="B27" s="36" t="s">
        <v>191</v>
      </c>
      <c r="C27" s="37" t="s">
        <v>192</v>
      </c>
      <c r="D27" s="37"/>
      <c r="E27" s="37"/>
      <c r="F27" s="37"/>
      <c r="G27" s="37"/>
      <c r="H27" s="37"/>
      <c r="I27" s="37"/>
    </row>
    <row r="28" spans="1:9" x14ac:dyDescent="0.35">
      <c r="A28" s="26">
        <v>27</v>
      </c>
      <c r="B28" s="36" t="s">
        <v>167</v>
      </c>
      <c r="C28" s="37" t="s">
        <v>193</v>
      </c>
      <c r="D28" s="37"/>
      <c r="E28" s="37"/>
      <c r="F28" s="37"/>
      <c r="G28" s="37"/>
      <c r="H28" s="37"/>
      <c r="I28" s="37"/>
    </row>
    <row r="29" spans="1:9" ht="43.5" x14ac:dyDescent="0.35">
      <c r="A29" s="26">
        <v>28</v>
      </c>
      <c r="B29" s="36" t="s">
        <v>194</v>
      </c>
      <c r="C29" s="37" t="s">
        <v>195</v>
      </c>
      <c r="D29" s="37"/>
      <c r="E29" s="37"/>
      <c r="F29" s="37"/>
      <c r="G29" s="37"/>
      <c r="H29" s="37"/>
      <c r="I29" s="37"/>
    </row>
    <row r="30" spans="1:9" ht="29" x14ac:dyDescent="0.35">
      <c r="A30" s="26">
        <v>29</v>
      </c>
      <c r="B30" s="36" t="s">
        <v>196</v>
      </c>
      <c r="C30" s="37" t="s">
        <v>197</v>
      </c>
      <c r="D30" s="37"/>
      <c r="E30" s="37"/>
      <c r="F30" s="37"/>
      <c r="G30" s="37"/>
      <c r="H30" s="37"/>
      <c r="I30" s="37"/>
    </row>
    <row r="31" spans="1:9" ht="29" x14ac:dyDescent="0.35">
      <c r="A31" s="26">
        <v>30</v>
      </c>
      <c r="B31" s="36" t="s">
        <v>198</v>
      </c>
      <c r="C31" s="37" t="s">
        <v>199</v>
      </c>
      <c r="D31" s="37"/>
      <c r="E31" s="37"/>
      <c r="F31" s="37"/>
      <c r="G31" s="37"/>
      <c r="H31" s="37"/>
      <c r="I31" s="37"/>
    </row>
    <row r="32" spans="1:9" ht="29" x14ac:dyDescent="0.35">
      <c r="A32" s="26">
        <v>31</v>
      </c>
      <c r="B32" s="146" t="s">
        <v>200</v>
      </c>
      <c r="C32" s="37" t="s">
        <v>201</v>
      </c>
      <c r="D32" s="37"/>
      <c r="E32" s="37"/>
      <c r="F32" s="37"/>
      <c r="G32" s="37"/>
      <c r="H32" s="37"/>
      <c r="I32" s="37"/>
    </row>
    <row r="33" spans="1:9" x14ac:dyDescent="0.35">
      <c r="A33" s="26">
        <v>32</v>
      </c>
      <c r="B33" s="146"/>
      <c r="C33" s="37" t="s">
        <v>202</v>
      </c>
      <c r="D33" s="37"/>
      <c r="E33" s="37"/>
      <c r="F33" s="37"/>
      <c r="G33" s="37"/>
      <c r="H33" s="37"/>
      <c r="I33" s="37"/>
    </row>
    <row r="34" spans="1:9" ht="29" x14ac:dyDescent="0.35">
      <c r="A34" s="26">
        <v>33</v>
      </c>
      <c r="B34" s="35" t="s">
        <v>48</v>
      </c>
      <c r="C34" s="37" t="s">
        <v>203</v>
      </c>
      <c r="D34" s="37"/>
      <c r="E34" s="37"/>
      <c r="F34" s="37"/>
      <c r="G34" s="37"/>
      <c r="H34" s="37"/>
      <c r="I34" s="37"/>
    </row>
    <row r="35" spans="1:9" x14ac:dyDescent="0.35">
      <c r="A35" s="26">
        <v>34</v>
      </c>
      <c r="B35" s="36" t="s">
        <v>204</v>
      </c>
      <c r="C35" s="37" t="s">
        <v>205</v>
      </c>
      <c r="D35" s="37"/>
      <c r="E35" s="37"/>
      <c r="F35" s="37"/>
      <c r="G35" s="37"/>
      <c r="H35" s="37"/>
      <c r="I35" s="37"/>
    </row>
    <row r="36" spans="1:9" x14ac:dyDescent="0.35">
      <c r="A36" s="26">
        <v>35</v>
      </c>
      <c r="B36" s="36" t="s">
        <v>206</v>
      </c>
      <c r="C36" s="37" t="s">
        <v>207</v>
      </c>
      <c r="D36" s="37"/>
      <c r="E36" s="37"/>
      <c r="F36" s="37"/>
      <c r="G36" s="37"/>
      <c r="H36" s="37"/>
      <c r="I36" s="37"/>
    </row>
    <row r="37" spans="1:9" ht="29" x14ac:dyDescent="0.35">
      <c r="A37" s="26">
        <v>36</v>
      </c>
      <c r="B37" s="36" t="s">
        <v>208</v>
      </c>
      <c r="C37" s="37" t="s">
        <v>209</v>
      </c>
      <c r="D37" s="37"/>
      <c r="E37" s="37"/>
      <c r="F37" s="37"/>
      <c r="G37" s="37"/>
      <c r="H37" s="37"/>
      <c r="I37" s="37"/>
    </row>
    <row r="38" spans="1:9" x14ac:dyDescent="0.35">
      <c r="A38" s="26">
        <v>37</v>
      </c>
      <c r="B38" s="36" t="s">
        <v>210</v>
      </c>
      <c r="C38" s="36" t="s">
        <v>260</v>
      </c>
      <c r="D38" s="36"/>
      <c r="E38" s="36"/>
      <c r="F38" s="36"/>
      <c r="G38" s="36"/>
      <c r="H38" s="36"/>
      <c r="I38" s="36"/>
    </row>
    <row r="39" spans="1:9" x14ac:dyDescent="0.35">
      <c r="A39" s="26">
        <v>38</v>
      </c>
      <c r="B39" s="36" t="s">
        <v>211</v>
      </c>
      <c r="C39" s="37" t="s">
        <v>212</v>
      </c>
      <c r="D39" s="37"/>
      <c r="E39" s="37"/>
      <c r="F39" s="37"/>
      <c r="G39" s="37"/>
      <c r="H39" s="37"/>
      <c r="I39" s="37"/>
    </row>
    <row r="40" spans="1:9" ht="58" x14ac:dyDescent="0.35">
      <c r="A40" s="26">
        <v>39</v>
      </c>
      <c r="B40" s="36" t="s">
        <v>213</v>
      </c>
      <c r="C40" s="36" t="s">
        <v>261</v>
      </c>
      <c r="D40" s="36"/>
      <c r="E40" s="36"/>
      <c r="F40" s="36"/>
      <c r="G40" s="36"/>
      <c r="H40" s="36"/>
      <c r="I40" s="36"/>
    </row>
    <row r="41" spans="1:9" x14ac:dyDescent="0.35">
      <c r="A41" s="26">
        <v>40</v>
      </c>
      <c r="B41" s="36" t="s">
        <v>214</v>
      </c>
      <c r="C41" s="36" t="s">
        <v>262</v>
      </c>
      <c r="D41" s="36"/>
      <c r="E41" s="36"/>
      <c r="F41" s="36"/>
      <c r="G41" s="36"/>
      <c r="H41" s="36"/>
      <c r="I41" s="36"/>
    </row>
    <row r="42" spans="1:9" x14ac:dyDescent="0.35">
      <c r="A42" s="26">
        <v>41</v>
      </c>
      <c r="B42" s="36" t="s">
        <v>215</v>
      </c>
      <c r="C42" s="37" t="s">
        <v>263</v>
      </c>
      <c r="D42" s="37"/>
      <c r="E42" s="37"/>
      <c r="F42" s="37"/>
      <c r="G42" s="37"/>
      <c r="H42" s="37"/>
      <c r="I42" s="37"/>
    </row>
    <row r="43" spans="1:9" ht="29" x14ac:dyDescent="0.35">
      <c r="A43" s="26">
        <v>42</v>
      </c>
      <c r="B43" s="36" t="s">
        <v>216</v>
      </c>
      <c r="C43" s="37" t="s">
        <v>278</v>
      </c>
      <c r="D43" s="37"/>
      <c r="E43" s="37"/>
      <c r="F43" s="37"/>
      <c r="G43" s="37"/>
      <c r="H43" s="37"/>
      <c r="I43" s="37"/>
    </row>
    <row r="44" spans="1:9" ht="29" x14ac:dyDescent="0.35">
      <c r="A44" s="26">
        <v>43</v>
      </c>
      <c r="B44" s="36" t="s">
        <v>217</v>
      </c>
      <c r="C44" s="37" t="s">
        <v>279</v>
      </c>
      <c r="D44" s="37"/>
      <c r="E44" s="37"/>
      <c r="F44" s="37"/>
      <c r="G44" s="37"/>
      <c r="H44" s="37"/>
      <c r="I44" s="37"/>
    </row>
    <row r="45" spans="1:9" ht="29" x14ac:dyDescent="0.35">
      <c r="A45" s="26">
        <v>44</v>
      </c>
      <c r="B45" s="36" t="s">
        <v>218</v>
      </c>
      <c r="C45" s="37" t="s">
        <v>280</v>
      </c>
      <c r="D45" s="37"/>
      <c r="E45" s="37"/>
      <c r="F45" s="37"/>
      <c r="G45" s="37"/>
      <c r="H45" s="37"/>
      <c r="I45" s="37"/>
    </row>
    <row r="46" spans="1:9" x14ac:dyDescent="0.35">
      <c r="A46" s="26">
        <v>45</v>
      </c>
      <c r="B46" s="36" t="s">
        <v>219</v>
      </c>
      <c r="C46" s="37" t="s">
        <v>281</v>
      </c>
      <c r="D46" s="37"/>
      <c r="E46" s="37"/>
      <c r="F46" s="37"/>
      <c r="G46" s="37"/>
      <c r="H46" s="37"/>
      <c r="I46" s="37"/>
    </row>
    <row r="47" spans="1:9" x14ac:dyDescent="0.35">
      <c r="A47" s="26">
        <v>46</v>
      </c>
      <c r="B47" s="36" t="s">
        <v>220</v>
      </c>
      <c r="C47" s="37" t="s">
        <v>282</v>
      </c>
      <c r="D47" s="37"/>
      <c r="E47" s="37"/>
      <c r="F47" s="37"/>
      <c r="G47" s="37"/>
      <c r="H47" s="37"/>
      <c r="I47" s="37"/>
    </row>
    <row r="48" spans="1:9" x14ac:dyDescent="0.35">
      <c r="A48" s="26">
        <v>47</v>
      </c>
      <c r="B48" s="36" t="s">
        <v>221</v>
      </c>
      <c r="C48" s="37" t="s">
        <v>283</v>
      </c>
      <c r="D48" s="37"/>
      <c r="E48" s="37"/>
      <c r="F48" s="37"/>
      <c r="G48" s="37"/>
      <c r="H48" s="37"/>
      <c r="I48" s="37"/>
    </row>
    <row r="49" spans="1:9" ht="28" customHeight="1" x14ac:dyDescent="0.35">
      <c r="A49" s="26">
        <v>48</v>
      </c>
      <c r="B49" s="36" t="s">
        <v>222</v>
      </c>
      <c r="C49" s="37" t="s">
        <v>284</v>
      </c>
      <c r="D49" s="37"/>
      <c r="E49" s="37"/>
      <c r="F49" s="37"/>
      <c r="G49" s="37"/>
      <c r="H49" s="37"/>
      <c r="I49" s="37"/>
    </row>
    <row r="50" spans="1:9" ht="29" x14ac:dyDescent="0.35">
      <c r="A50" s="26">
        <v>49</v>
      </c>
      <c r="B50" s="36" t="s">
        <v>223</v>
      </c>
      <c r="C50" s="37" t="s">
        <v>264</v>
      </c>
      <c r="D50" s="37"/>
      <c r="E50" s="37"/>
      <c r="F50" s="37"/>
      <c r="G50" s="37"/>
      <c r="H50" s="37"/>
      <c r="I50" s="37"/>
    </row>
  </sheetData>
  <sheetProtection algorithmName="SHA-512" hashValue="5AJ6kc9nXZ9vGXnngTHt4cmmmIRKR7MZ6Up0GA4vvZWKTgiMH37+1tMMDi5uiyshUibx0MJissn+Xup+Qe/kEw==" saltValue="4bhWnYZoou+h/vkpQxAwLg==" spinCount="100000" sheet="1" objects="1" scenarios="1"/>
  <mergeCells count="2">
    <mergeCell ref="B32:B33"/>
    <mergeCell ref="B18:B20"/>
  </mergeCells>
  <pageMargins left="0.7" right="0.7" top="0.75" bottom="0.75" header="0.3" footer="0.3"/>
  <pageSetup paperSize="9" orientation="portrait" r:id="rId1"/>
  <headerFooter>
    <oddFooter>&amp;C_x000D_&amp;1#&amp;"Calibri"&amp;10&amp;KFF0000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G73"/>
  <sheetViews>
    <sheetView zoomScaleNormal="100" workbookViewId="0">
      <selection activeCell="B68" sqref="B68"/>
    </sheetView>
  </sheetViews>
  <sheetFormatPr defaultRowHeight="14.5" x14ac:dyDescent="0.35"/>
  <cols>
    <col min="1" max="1" width="31.453125" customWidth="1"/>
    <col min="2" max="2" width="14.54296875" customWidth="1"/>
    <col min="3" max="3" width="16" customWidth="1"/>
    <col min="4" max="4" width="11.90625" bestFit="1" customWidth="1"/>
    <col min="5" max="5" width="11.1796875" customWidth="1"/>
    <col min="6" max="7" width="11.81640625" bestFit="1" customWidth="1"/>
  </cols>
  <sheetData>
    <row r="1" spans="1:7" x14ac:dyDescent="0.35">
      <c r="A1" s="148" t="s">
        <v>95</v>
      </c>
      <c r="B1" s="148"/>
      <c r="C1" s="148"/>
      <c r="D1" s="148"/>
      <c r="E1" s="148"/>
      <c r="F1" s="148"/>
      <c r="G1" s="148"/>
    </row>
    <row r="2" spans="1:7" x14ac:dyDescent="0.35">
      <c r="A2" s="148"/>
      <c r="B2" s="148"/>
      <c r="C2" s="148"/>
      <c r="D2" s="148"/>
      <c r="E2" s="148"/>
      <c r="F2" s="148"/>
      <c r="G2" s="148"/>
    </row>
    <row r="3" spans="1:7" x14ac:dyDescent="0.35">
      <c r="B3" s="1">
        <v>2018</v>
      </c>
      <c r="C3" s="1">
        <v>2019</v>
      </c>
      <c r="D3" s="1">
        <v>2020</v>
      </c>
      <c r="E3" s="1">
        <v>2021</v>
      </c>
      <c r="F3" s="1">
        <v>2022</v>
      </c>
      <c r="G3" s="1">
        <v>2023</v>
      </c>
    </row>
    <row r="4" spans="1:7" x14ac:dyDescent="0.35">
      <c r="A4" t="s">
        <v>4</v>
      </c>
      <c r="B4" s="2">
        <v>260438.8740618859</v>
      </c>
      <c r="C4" s="2">
        <v>261091.50962326262</v>
      </c>
      <c r="D4" s="2">
        <v>261713.31894354874</v>
      </c>
      <c r="E4" s="71">
        <v>262330.15319287183</v>
      </c>
      <c r="F4" s="2">
        <v>262879.04675141361</v>
      </c>
      <c r="G4" s="2">
        <v>263434.30849207717</v>
      </c>
    </row>
    <row r="5" spans="1:7" x14ac:dyDescent="0.35">
      <c r="A5" t="s">
        <v>5</v>
      </c>
      <c r="B5" s="2">
        <v>148074.05828766839</v>
      </c>
      <c r="C5" s="2">
        <v>148445.11808626412</v>
      </c>
      <c r="D5" s="2">
        <v>148798.65144363069</v>
      </c>
      <c r="E5" s="71">
        <v>149150.03683731685</v>
      </c>
      <c r="F5" s="2">
        <v>149461.43286591681</v>
      </c>
      <c r="G5" s="2">
        <v>149777.13020429647</v>
      </c>
    </row>
    <row r="6" spans="1:7" x14ac:dyDescent="0.35">
      <c r="A6" t="s">
        <v>6</v>
      </c>
      <c r="B6" s="2">
        <v>138472.06152197963</v>
      </c>
      <c r="C6" s="2">
        <v>138819.05961100117</v>
      </c>
      <c r="D6" s="2">
        <v>139149.66777678957</v>
      </c>
      <c r="E6" s="71">
        <v>139479.05125152328</v>
      </c>
      <c r="F6" s="2">
        <v>139769.47053592064</v>
      </c>
      <c r="G6" s="2">
        <v>140064.6961937297</v>
      </c>
    </row>
    <row r="7" spans="1:7" x14ac:dyDescent="0.35">
      <c r="A7" t="s">
        <v>7</v>
      </c>
      <c r="B7" s="2">
        <v>217321.1166081093</v>
      </c>
      <c r="C7" s="2">
        <v>217865.70308525272</v>
      </c>
      <c r="D7" s="2">
        <v>218384.56685429893</v>
      </c>
      <c r="E7" s="71">
        <v>218901.87498386897</v>
      </c>
      <c r="F7" s="2">
        <v>219357.29901565099</v>
      </c>
      <c r="G7" s="2">
        <v>219820.63269394854</v>
      </c>
    </row>
    <row r="8" spans="1:7" x14ac:dyDescent="0.35">
      <c r="A8" t="s">
        <v>8</v>
      </c>
      <c r="B8" s="2">
        <v>122797.88952035682</v>
      </c>
      <c r="C8" s="2">
        <v>123105.60959421936</v>
      </c>
      <c r="D8" s="2">
        <v>123398.79498173212</v>
      </c>
      <c r="E8" s="71">
        <v>123690.95801027144</v>
      </c>
      <c r="F8" s="2">
        <v>123948.43994190419</v>
      </c>
      <c r="G8" s="2">
        <v>124210.24790022257</v>
      </c>
    </row>
    <row r="9" spans="1:7" x14ac:dyDescent="0.35">
      <c r="A9" s="1" t="s">
        <v>11</v>
      </c>
      <c r="B9" s="10">
        <f>SUM(B4:B8)</f>
        <v>887104</v>
      </c>
      <c r="C9" s="10">
        <f t="shared" ref="C9:D9" si="0">SUM(C4:C8)</f>
        <v>889327</v>
      </c>
      <c r="D9" s="10">
        <f t="shared" si="0"/>
        <v>891445</v>
      </c>
      <c r="E9" s="72">
        <f>SUM(E4:E8)</f>
        <v>893552.07427585241</v>
      </c>
      <c r="F9" s="72">
        <f>SUM(F4:F8)</f>
        <v>895415.68911080621</v>
      </c>
      <c r="G9" s="10">
        <v>897307.01548427437</v>
      </c>
    </row>
    <row r="10" spans="1:7" x14ac:dyDescent="0.35">
      <c r="B10" s="2"/>
      <c r="C10" s="2"/>
      <c r="E10" s="73"/>
      <c r="G10" s="85"/>
    </row>
    <row r="11" spans="1:7" x14ac:dyDescent="0.35">
      <c r="A11" t="s">
        <v>289</v>
      </c>
      <c r="B11" s="13">
        <v>626665.12593811413</v>
      </c>
      <c r="C11" s="13">
        <v>628235.49037673743</v>
      </c>
      <c r="D11" s="2">
        <f>SUM(D5:D8)</f>
        <v>629731.68105645129</v>
      </c>
      <c r="E11" s="71">
        <f>SUM(E5:E8)</f>
        <v>631221.92108298058</v>
      </c>
      <c r="F11" s="71">
        <v>632536.6423593926</v>
      </c>
      <c r="G11" s="2">
        <v>633872.70699219732</v>
      </c>
    </row>
    <row r="12" spans="1:7" x14ac:dyDescent="0.35">
      <c r="A12" t="s">
        <v>117</v>
      </c>
      <c r="B12" s="13">
        <v>449761.728</v>
      </c>
      <c r="C12" s="13">
        <v>450888.78899999999</v>
      </c>
      <c r="D12" s="2">
        <v>451962.61499999999</v>
      </c>
      <c r="E12" s="71">
        <f>0.507*E9</f>
        <v>453030.90165785718</v>
      </c>
      <c r="F12" s="71">
        <v>453975.75437917915</v>
      </c>
      <c r="G12" s="2">
        <v>453975.75437917915</v>
      </c>
    </row>
    <row r="13" spans="1:7" x14ac:dyDescent="0.35">
      <c r="A13" t="s">
        <v>118</v>
      </c>
      <c r="B13" s="13">
        <v>317719.21885062387</v>
      </c>
      <c r="C13" s="13">
        <v>318515.39362100587</v>
      </c>
      <c r="D13" s="2">
        <v>319273.96229562082</v>
      </c>
      <c r="E13" s="71">
        <f>0.507*E11</f>
        <v>320029.51398907119</v>
      </c>
      <c r="F13" s="71">
        <v>320696.07767621207</v>
      </c>
      <c r="G13" s="2">
        <v>320696.07767621207</v>
      </c>
    </row>
    <row r="14" spans="1:7" x14ac:dyDescent="0.35">
      <c r="A14" t="s">
        <v>119</v>
      </c>
      <c r="B14" s="13">
        <v>437342.272</v>
      </c>
      <c r="C14" s="13">
        <v>438438.21100000001</v>
      </c>
      <c r="D14" s="2">
        <v>439482.38500000001</v>
      </c>
      <c r="E14" s="71">
        <f>0.493*E9</f>
        <v>440521.17261799524</v>
      </c>
      <c r="F14" s="71">
        <v>441439.93473162787</v>
      </c>
      <c r="G14" s="2">
        <v>441439.93473162799</v>
      </c>
    </row>
    <row r="15" spans="1:7" x14ac:dyDescent="0.35">
      <c r="A15" t="s">
        <v>120</v>
      </c>
      <c r="B15" s="13">
        <v>308945.90708749025</v>
      </c>
      <c r="C15" s="13">
        <v>309720.09675573156</v>
      </c>
      <c r="D15" s="2">
        <v>310457.71876083047</v>
      </c>
      <c r="E15" s="71">
        <f>0.493*E11</f>
        <v>311192.40709390939</v>
      </c>
      <c r="F15" s="71">
        <v>311840.56468318054</v>
      </c>
      <c r="G15" s="2">
        <v>311840.56468318054</v>
      </c>
    </row>
    <row r="16" spans="1:7" x14ac:dyDescent="0.35">
      <c r="A16" s="139" t="s">
        <v>374</v>
      </c>
      <c r="B16" s="43">
        <f>SUM(B5:B6)</f>
        <v>286546.11980964802</v>
      </c>
      <c r="C16" s="43">
        <f t="shared" ref="C16:G16" si="1">SUM(C5:C6)</f>
        <v>287264.17769726529</v>
      </c>
      <c r="D16" s="2">
        <f t="shared" si="1"/>
        <v>287948.31922042026</v>
      </c>
      <c r="E16" s="2">
        <f t="shared" si="1"/>
        <v>288629.08808884013</v>
      </c>
      <c r="F16" s="2">
        <f t="shared" si="1"/>
        <v>289230.90340183745</v>
      </c>
      <c r="G16" s="2">
        <f t="shared" si="1"/>
        <v>289841.8263980262</v>
      </c>
    </row>
    <row r="17" spans="1:7" x14ac:dyDescent="0.35">
      <c r="A17" s="148" t="s">
        <v>237</v>
      </c>
      <c r="B17" s="148"/>
      <c r="C17" s="148"/>
      <c r="D17" s="148"/>
      <c r="E17" s="148"/>
      <c r="F17" s="148"/>
      <c r="G17" s="148"/>
    </row>
    <row r="18" spans="1:7" x14ac:dyDescent="0.35">
      <c r="A18" s="148"/>
      <c r="B18" s="148"/>
      <c r="C18" s="148"/>
      <c r="D18" s="148"/>
      <c r="E18" s="148"/>
      <c r="F18" s="148"/>
      <c r="G18" s="148"/>
    </row>
    <row r="19" spans="1:7" x14ac:dyDescent="0.35">
      <c r="B19" s="1">
        <v>2018</v>
      </c>
      <c r="C19" s="1">
        <v>2019</v>
      </c>
      <c r="D19" s="1">
        <v>2020</v>
      </c>
      <c r="E19" s="1">
        <v>2021</v>
      </c>
      <c r="F19" s="1">
        <v>2022</v>
      </c>
      <c r="G19" s="1">
        <v>2023</v>
      </c>
    </row>
    <row r="20" spans="1:7" x14ac:dyDescent="0.35">
      <c r="A20" t="s">
        <v>96</v>
      </c>
      <c r="B20" s="2">
        <v>248306</v>
      </c>
      <c r="C20" s="2">
        <v>248926.99999999994</v>
      </c>
      <c r="D20" s="2">
        <v>249521</v>
      </c>
      <c r="E20" s="2">
        <v>250171.01365736828</v>
      </c>
      <c r="F20" s="2">
        <v>250632.04110514699</v>
      </c>
      <c r="G20" s="2">
        <v>251161.43431898399</v>
      </c>
    </row>
    <row r="21" spans="1:7" x14ac:dyDescent="0.35">
      <c r="A21" t="s">
        <v>97</v>
      </c>
      <c r="B21" s="2">
        <v>15528</v>
      </c>
      <c r="C21" s="2">
        <v>15567</v>
      </c>
      <c r="D21" s="2">
        <v>15604</v>
      </c>
      <c r="E21" s="2">
        <v>15639.199575518751</v>
      </c>
      <c r="F21" s="2">
        <v>15673.2934359272</v>
      </c>
      <c r="G21" s="2">
        <v>15706.3990801491</v>
      </c>
    </row>
    <row r="22" spans="1:7" x14ac:dyDescent="0.35">
      <c r="A22" t="s">
        <v>98</v>
      </c>
      <c r="B22" s="2">
        <v>50573</v>
      </c>
      <c r="C22" s="2">
        <v>50700</v>
      </c>
      <c r="D22" s="2">
        <v>50821</v>
      </c>
      <c r="E22" s="2">
        <v>50936.193491264414</v>
      </c>
      <c r="F22" s="2">
        <v>51047.2357132299</v>
      </c>
      <c r="G22" s="2">
        <v>51155.059358014303</v>
      </c>
    </row>
    <row r="23" spans="1:7" x14ac:dyDescent="0.35">
      <c r="A23" t="s">
        <v>99</v>
      </c>
      <c r="B23" s="2">
        <v>10896</v>
      </c>
      <c r="C23" s="2">
        <v>10924</v>
      </c>
      <c r="D23" s="2">
        <v>10950</v>
      </c>
      <c r="E23" s="2">
        <v>10974.398617490693</v>
      </c>
      <c r="F23" s="2">
        <v>10998.3230909092</v>
      </c>
      <c r="G23" s="2">
        <v>11021.5541095062</v>
      </c>
    </row>
    <row r="24" spans="1:7" x14ac:dyDescent="0.35">
      <c r="A24" t="s">
        <v>100</v>
      </c>
      <c r="B24" s="2">
        <v>9563</v>
      </c>
      <c r="C24" s="2">
        <v>9587</v>
      </c>
      <c r="D24" s="2">
        <v>9610</v>
      </c>
      <c r="E24" s="2">
        <v>9631.5013719977651</v>
      </c>
      <c r="F24" s="2">
        <v>9652.4982946161308</v>
      </c>
      <c r="G24" s="2">
        <v>9672.8866179574306</v>
      </c>
    </row>
    <row r="25" spans="1:7" x14ac:dyDescent="0.35">
      <c r="A25" t="s">
        <v>101</v>
      </c>
      <c r="B25" s="2">
        <v>15696</v>
      </c>
      <c r="C25" s="2">
        <v>15736</v>
      </c>
      <c r="D25" s="2">
        <v>15773</v>
      </c>
      <c r="E25" s="2">
        <v>15808.828701265229</v>
      </c>
      <c r="F25" s="2">
        <v>15843.2923575642</v>
      </c>
      <c r="G25" s="2">
        <v>15876.757079081601</v>
      </c>
    </row>
    <row r="26" spans="1:7" x14ac:dyDescent="0.35">
      <c r="A26" t="s">
        <v>102</v>
      </c>
      <c r="B26" s="2">
        <v>66143</v>
      </c>
      <c r="C26" s="2">
        <v>66309</v>
      </c>
      <c r="D26" s="2">
        <v>66467</v>
      </c>
      <c r="E26" s="2">
        <v>66617.800348219782</v>
      </c>
      <c r="F26" s="2">
        <v>66763.028879566293</v>
      </c>
      <c r="G26" s="2">
        <v>66904.047937896597</v>
      </c>
    </row>
    <row r="27" spans="1:7" x14ac:dyDescent="0.35">
      <c r="A27" t="s">
        <v>103</v>
      </c>
      <c r="B27" s="2">
        <v>59088</v>
      </c>
      <c r="C27" s="2">
        <v>59236</v>
      </c>
      <c r="D27" s="2">
        <v>59377</v>
      </c>
      <c r="E27" s="2">
        <v>59511.551616054952</v>
      </c>
      <c r="F27" s="2">
        <v>59641.288340986903</v>
      </c>
      <c r="G27" s="2">
        <v>59767.264625475502</v>
      </c>
    </row>
    <row r="28" spans="1:7" x14ac:dyDescent="0.35">
      <c r="A28" t="s">
        <v>104</v>
      </c>
      <c r="B28" s="2">
        <v>178216</v>
      </c>
      <c r="C28" s="2">
        <v>178662</v>
      </c>
      <c r="D28" s="2">
        <v>179088</v>
      </c>
      <c r="E28" s="2">
        <v>179494.87686355118</v>
      </c>
      <c r="F28" s="2">
        <v>179886.18034722799</v>
      </c>
      <c r="G28" s="2">
        <v>180266.14183466899</v>
      </c>
    </row>
    <row r="29" spans="1:7" x14ac:dyDescent="0.35">
      <c r="A29" t="s">
        <v>105</v>
      </c>
      <c r="B29" s="2">
        <v>7905</v>
      </c>
      <c r="C29" s="2">
        <v>7925</v>
      </c>
      <c r="D29" s="2">
        <v>7943</v>
      </c>
      <c r="E29" s="2">
        <v>7961.4622411366363</v>
      </c>
      <c r="F29" s="2">
        <v>7978.8184351659702</v>
      </c>
      <c r="G29" s="2">
        <v>7995.6715570389297</v>
      </c>
    </row>
    <row r="30" spans="1:7" x14ac:dyDescent="0.35">
      <c r="A30" t="s">
        <v>44</v>
      </c>
      <c r="B30" s="2">
        <v>30492</v>
      </c>
      <c r="C30" s="2">
        <v>30569</v>
      </c>
      <c r="D30" s="2">
        <v>30641</v>
      </c>
      <c r="E30" s="2">
        <v>30710.949337528466</v>
      </c>
      <c r="F30" s="2">
        <v>30777.900003044801</v>
      </c>
      <c r="G30" s="2">
        <v>30842.910092440801</v>
      </c>
    </row>
    <row r="31" spans="1:7" x14ac:dyDescent="0.35">
      <c r="A31" t="s">
        <v>106</v>
      </c>
      <c r="B31" s="2">
        <v>108345</v>
      </c>
      <c r="C31" s="2">
        <v>108616</v>
      </c>
      <c r="D31" s="2">
        <v>108875</v>
      </c>
      <c r="E31" s="2">
        <v>109122.01271383652</v>
      </c>
      <c r="F31" s="2">
        <v>109359.901529756</v>
      </c>
      <c r="G31" s="2">
        <v>109590.89509897601</v>
      </c>
    </row>
    <row r="32" spans="1:7" x14ac:dyDescent="0.35">
      <c r="A32" t="s">
        <v>107</v>
      </c>
      <c r="B32" s="2">
        <v>20060</v>
      </c>
      <c r="C32" s="2">
        <v>20110</v>
      </c>
      <c r="D32" s="2">
        <v>20158</v>
      </c>
      <c r="E32" s="2">
        <v>20204.04051301764</v>
      </c>
      <c r="F32" s="2">
        <v>20248.085844980498</v>
      </c>
      <c r="G32" s="2">
        <v>20290.854515706898</v>
      </c>
    </row>
    <row r="33" spans="1:7" x14ac:dyDescent="0.35">
      <c r="A33" t="s">
        <v>108</v>
      </c>
      <c r="B33" s="2">
        <v>64706</v>
      </c>
      <c r="C33" s="2">
        <v>64868</v>
      </c>
      <c r="D33" s="2">
        <v>65022</v>
      </c>
      <c r="E33" s="2">
        <v>65169.89459631237</v>
      </c>
      <c r="F33" s="2">
        <v>65311.966655593198</v>
      </c>
      <c r="G33" s="2">
        <v>65449.920732723003</v>
      </c>
    </row>
    <row r="34" spans="1:7" x14ac:dyDescent="0.35">
      <c r="A34" t="s">
        <v>109</v>
      </c>
      <c r="B34" s="2">
        <v>1587</v>
      </c>
      <c r="C34" s="2">
        <v>1591</v>
      </c>
      <c r="D34" s="2">
        <v>1595</v>
      </c>
      <c r="E34" s="2">
        <v>1598.3506312897014</v>
      </c>
      <c r="F34" s="2">
        <v>1601.83507709166</v>
      </c>
      <c r="G34" s="2">
        <v>1605.2185256553701</v>
      </c>
    </row>
    <row r="35" spans="1:7" x14ac:dyDescent="0.35">
      <c r="A35" s="1" t="s">
        <v>110</v>
      </c>
      <c r="B35" s="10">
        <v>887104</v>
      </c>
      <c r="C35" s="10">
        <v>889327</v>
      </c>
      <c r="D35" s="10">
        <v>891445</v>
      </c>
      <c r="E35" s="10">
        <v>893552.07427585195</v>
      </c>
      <c r="F35" s="10">
        <v>895415.68911080703</v>
      </c>
      <c r="G35" s="141">
        <v>897307.0154842746</v>
      </c>
    </row>
    <row r="37" spans="1:7" ht="30" customHeight="1" x14ac:dyDescent="0.35">
      <c r="A37" s="148" t="s">
        <v>238</v>
      </c>
      <c r="B37" s="148"/>
      <c r="C37" s="148"/>
      <c r="D37" s="148"/>
      <c r="E37" s="148"/>
      <c r="F37" s="148"/>
      <c r="G37" s="148"/>
    </row>
    <row r="38" spans="1:7" x14ac:dyDescent="0.35">
      <c r="B38" s="1">
        <v>2018</v>
      </c>
      <c r="C38" s="1">
        <v>2019</v>
      </c>
      <c r="D38" s="1">
        <v>2020</v>
      </c>
      <c r="E38" s="1">
        <v>2021</v>
      </c>
      <c r="F38" s="1">
        <v>2022</v>
      </c>
      <c r="G38" s="1">
        <v>2023</v>
      </c>
    </row>
    <row r="39" spans="1:7" x14ac:dyDescent="0.35">
      <c r="A39" t="s">
        <v>96</v>
      </c>
      <c r="B39" s="2">
        <v>180621.72525586939</v>
      </c>
      <c r="C39" s="2">
        <v>181074.17792760965</v>
      </c>
      <c r="D39" s="2">
        <v>181505.53553909197</v>
      </c>
      <c r="E39" s="2">
        <v>181978.36578980577</v>
      </c>
      <c r="F39" s="2">
        <v>182313.72447227041</v>
      </c>
      <c r="G39" s="2">
        <v>182698.8134979966</v>
      </c>
    </row>
    <row r="40" spans="1:7" x14ac:dyDescent="0.35">
      <c r="A40" t="s">
        <v>97</v>
      </c>
      <c r="B40" s="2">
        <v>9790.589967073407</v>
      </c>
      <c r="C40" s="2">
        <v>9815.1799341468122</v>
      </c>
      <c r="D40" s="2">
        <v>9838.5088772677354</v>
      </c>
      <c r="E40" s="2">
        <v>9860.7026311909176</v>
      </c>
      <c r="F40" s="2">
        <v>9882.1992184947158</v>
      </c>
      <c r="G40" s="2">
        <v>9903.0727236578514</v>
      </c>
    </row>
    <row r="41" spans="1:7" x14ac:dyDescent="0.35">
      <c r="A41" t="s">
        <v>98</v>
      </c>
      <c r="B41" s="2">
        <v>32806.73627767757</v>
      </c>
      <c r="C41" s="2">
        <v>32889.121255971608</v>
      </c>
      <c r="D41" s="2">
        <v>32967.614030566736</v>
      </c>
      <c r="E41" s="2">
        <v>33042.340119365428</v>
      </c>
      <c r="F41" s="2">
        <v>33114.373277210689</v>
      </c>
      <c r="G41" s="2">
        <v>33184.318542054389</v>
      </c>
    </row>
    <row r="42" spans="1:7" x14ac:dyDescent="0.35">
      <c r="A42" t="s">
        <v>99</v>
      </c>
      <c r="B42" s="2">
        <v>6932.1777532431706</v>
      </c>
      <c r="C42" s="2">
        <v>6949.9917195694179</v>
      </c>
      <c r="D42" s="2">
        <v>6966.5332597295046</v>
      </c>
      <c r="E42" s="2">
        <v>6982.0559793861576</v>
      </c>
      <c r="F42" s="2">
        <v>6997.277042380807</v>
      </c>
      <c r="G42" s="2">
        <v>7012.0569203454879</v>
      </c>
    </row>
    <row r="43" spans="1:7" x14ac:dyDescent="0.35">
      <c r="A43" t="s">
        <v>100</v>
      </c>
      <c r="B43" s="2">
        <v>6115.3475207044767</v>
      </c>
      <c r="C43" s="2">
        <v>6130.6950414089533</v>
      </c>
      <c r="D43" s="2">
        <v>6145.4030820840762</v>
      </c>
      <c r="E43" s="2">
        <v>6159.1527800803397</v>
      </c>
      <c r="F43" s="2">
        <v>6172.5798927726555</v>
      </c>
      <c r="G43" s="2">
        <v>6185.6178183814145</v>
      </c>
    </row>
    <row r="44" spans="1:7" x14ac:dyDescent="0.35">
      <c r="A44" t="s">
        <v>101</v>
      </c>
      <c r="B44" s="2">
        <v>10057.991186050971</v>
      </c>
      <c r="C44" s="2">
        <v>10083.62317174427</v>
      </c>
      <c r="D44" s="2">
        <v>10107.332758510571</v>
      </c>
      <c r="E44" s="2">
        <v>10130.291777466568</v>
      </c>
      <c r="F44" s="2">
        <v>10152.376076096407</v>
      </c>
      <c r="G44" s="2">
        <v>10173.82025767553</v>
      </c>
    </row>
    <row r="45" spans="1:7" x14ac:dyDescent="0.35">
      <c r="A45" t="s">
        <v>102</v>
      </c>
      <c r="B45" s="2">
        <v>47568.664554851617</v>
      </c>
      <c r="C45" s="2">
        <v>47688.048288823549</v>
      </c>
      <c r="D45" s="2">
        <v>47801.678589832976</v>
      </c>
      <c r="E45" s="2">
        <v>47910.131051608543</v>
      </c>
      <c r="F45" s="2">
        <v>48014.57637902665</v>
      </c>
      <c r="G45" s="2">
        <v>48115.994341343947</v>
      </c>
    </row>
    <row r="46" spans="1:7" x14ac:dyDescent="0.35">
      <c r="A46" t="s">
        <v>103</v>
      </c>
      <c r="B46" s="2">
        <v>41701.451238547677</v>
      </c>
      <c r="C46" s="2">
        <v>41805.902477095355</v>
      </c>
      <c r="D46" s="2">
        <v>41905.413454360365</v>
      </c>
      <c r="E46" s="2">
        <v>42000.373474262604</v>
      </c>
      <c r="F46" s="2">
        <v>42091.93537699413</v>
      </c>
      <c r="G46" s="2">
        <v>42180.843342821579</v>
      </c>
    </row>
    <row r="47" spans="1:7" x14ac:dyDescent="0.35">
      <c r="A47" t="s">
        <v>104</v>
      </c>
      <c r="B47" s="2">
        <v>127567.53229716886</v>
      </c>
      <c r="C47" s="2">
        <v>127887.49620016763</v>
      </c>
      <c r="D47" s="2">
        <v>128191.71243903674</v>
      </c>
      <c r="E47" s="2">
        <v>128482.95608400711</v>
      </c>
      <c r="F47" s="2">
        <v>128763.05225826682</v>
      </c>
      <c r="G47" s="2">
        <v>129035.02979856008</v>
      </c>
    </row>
    <row r="48" spans="1:7" x14ac:dyDescent="0.35">
      <c r="A48" t="s">
        <v>105</v>
      </c>
      <c r="B48" s="2">
        <v>5135.9942929613189</v>
      </c>
      <c r="C48" s="2">
        <v>5148.988585922637</v>
      </c>
      <c r="D48" s="2">
        <v>5160.6834495878247</v>
      </c>
      <c r="E48" s="2">
        <v>5172.6786380904232</v>
      </c>
      <c r="F48" s="2">
        <v>5183.9552115859542</v>
      </c>
      <c r="G48" s="2">
        <v>5194.904931732457</v>
      </c>
    </row>
    <row r="49" spans="1:7" x14ac:dyDescent="0.35">
      <c r="A49" t="s">
        <v>44</v>
      </c>
      <c r="B49" s="2">
        <v>20413.880720673333</v>
      </c>
      <c r="C49" s="2">
        <v>20465.430924513414</v>
      </c>
      <c r="D49" s="2">
        <v>20513.633712519728</v>
      </c>
      <c r="E49" s="2">
        <v>20560.46361652065</v>
      </c>
      <c r="F49" s="2">
        <v>20605.285960086829</v>
      </c>
      <c r="G49" s="2">
        <v>20648.809120606678</v>
      </c>
    </row>
    <row r="50" spans="1:7" x14ac:dyDescent="0.35">
      <c r="A50" t="s">
        <v>106</v>
      </c>
      <c r="B50" s="2">
        <v>79130.927743953216</v>
      </c>
      <c r="C50" s="2">
        <v>79328.855487906432</v>
      </c>
      <c r="D50" s="2">
        <v>79518.01890371411</v>
      </c>
      <c r="E50" s="2">
        <v>79698.427277062554</v>
      </c>
      <c r="F50" s="2">
        <v>79872.171914135091</v>
      </c>
      <c r="G50" s="2">
        <v>80040.880534147582</v>
      </c>
    </row>
    <row r="51" spans="1:7" x14ac:dyDescent="0.35">
      <c r="A51" t="s">
        <v>107</v>
      </c>
      <c r="B51" s="2">
        <v>13711.175412293851</v>
      </c>
      <c r="C51" s="2">
        <v>13745.350824587706</v>
      </c>
      <c r="D51" s="2">
        <v>13778.159220389804</v>
      </c>
      <c r="E51" s="2">
        <v>13809.628290681772</v>
      </c>
      <c r="F51" s="2">
        <v>13839.73363827076</v>
      </c>
      <c r="G51" s="2">
        <v>13868.966377377477</v>
      </c>
    </row>
    <row r="52" spans="1:7" x14ac:dyDescent="0.35">
      <c r="A52" t="s">
        <v>108</v>
      </c>
      <c r="B52" s="2">
        <v>44016.200359444731</v>
      </c>
      <c r="C52" s="2">
        <v>44126.400718889439</v>
      </c>
      <c r="D52" s="2">
        <v>44231.159085275161</v>
      </c>
      <c r="E52" s="2">
        <v>44331.764256099574</v>
      </c>
      <c r="F52" s="2">
        <v>44428.40865116004</v>
      </c>
      <c r="G52" s="2">
        <v>44522.251792435141</v>
      </c>
    </row>
    <row r="53" spans="1:7" x14ac:dyDescent="0.35">
      <c r="A53" t="s">
        <v>109</v>
      </c>
      <c r="B53" s="2">
        <v>1094.7593177511055</v>
      </c>
      <c r="C53" s="2">
        <v>1097.5186355022111</v>
      </c>
      <c r="D53" s="2">
        <v>1100.2779532533168</v>
      </c>
      <c r="E53" s="2">
        <v>1102.5893173520872</v>
      </c>
      <c r="F53" s="2">
        <v>1104.9929906406132</v>
      </c>
      <c r="G53" s="2">
        <v>1378.0745270787445</v>
      </c>
    </row>
    <row r="54" spans="1:7" x14ac:dyDescent="0.35">
      <c r="A54" s="1" t="s">
        <v>110</v>
      </c>
      <c r="B54" s="10">
        <v>626665.15389826475</v>
      </c>
      <c r="C54" s="10">
        <v>628236.78119385918</v>
      </c>
      <c r="D54" s="10">
        <v>629731.66435522074</v>
      </c>
      <c r="E54" s="74">
        <v>631221.92108298047</v>
      </c>
      <c r="F54" s="74">
        <v>632536.6423593926</v>
      </c>
      <c r="G54" s="141">
        <v>634143.45452621509</v>
      </c>
    </row>
    <row r="56" spans="1:7" ht="30.65" customHeight="1" x14ac:dyDescent="0.35">
      <c r="A56" s="148" t="s">
        <v>239</v>
      </c>
      <c r="B56" s="148"/>
      <c r="C56" s="148"/>
      <c r="D56" s="148"/>
      <c r="E56" s="148"/>
      <c r="F56" s="148"/>
      <c r="G56" s="148"/>
    </row>
    <row r="57" spans="1:7" x14ac:dyDescent="0.35">
      <c r="B57" s="11">
        <v>2018</v>
      </c>
      <c r="C57" s="1">
        <v>2019</v>
      </c>
      <c r="D57" s="1">
        <v>2020</v>
      </c>
      <c r="E57" s="1">
        <v>2021</v>
      </c>
      <c r="F57" s="1">
        <v>2022</v>
      </c>
      <c r="G57" s="1">
        <v>2023</v>
      </c>
    </row>
    <row r="58" spans="1:7" x14ac:dyDescent="0.35">
      <c r="A58" t="s">
        <v>96</v>
      </c>
      <c r="B58" s="12"/>
      <c r="C58" s="2">
        <v>35907.299933383125</v>
      </c>
      <c r="D58" s="2">
        <v>35992.838839655211</v>
      </c>
      <c r="E58" s="2">
        <v>36086.601836810703</v>
      </c>
      <c r="F58" s="2">
        <v>36153.104001472369</v>
      </c>
      <c r="G58" s="2">
        <v>36229.467772972319</v>
      </c>
    </row>
    <row r="59" spans="1:7" x14ac:dyDescent="0.35">
      <c r="A59" t="s">
        <v>97</v>
      </c>
      <c r="B59" s="12"/>
      <c r="C59" s="2">
        <v>2152.7867518884368</v>
      </c>
      <c r="D59" s="2">
        <v>2157.9035444509004</v>
      </c>
      <c r="E59" s="2">
        <v>2162.7713532675557</v>
      </c>
      <c r="F59" s="2">
        <v>2167.4862508719721</v>
      </c>
      <c r="G59" s="2">
        <v>2172.0644863890147</v>
      </c>
    </row>
    <row r="60" spans="1:7" x14ac:dyDescent="0.35">
      <c r="A60" t="s">
        <v>98</v>
      </c>
      <c r="B60" s="12"/>
      <c r="C60" s="2">
        <v>6615.0098122782319</v>
      </c>
      <c r="D60" s="2">
        <v>6630.7971138026041</v>
      </c>
      <c r="E60" s="2">
        <v>6645.8268194243929</v>
      </c>
      <c r="F60" s="2">
        <v>6660.3148941360041</v>
      </c>
      <c r="G60" s="2">
        <v>6674.3830296043388</v>
      </c>
    </row>
    <row r="61" spans="1:7" x14ac:dyDescent="0.35">
      <c r="A61" t="s">
        <v>99</v>
      </c>
      <c r="B61" s="12"/>
      <c r="C61" s="2">
        <v>1522.6662986475299</v>
      </c>
      <c r="D61" s="2">
        <v>1526.2903670990891</v>
      </c>
      <c r="E61" s="2">
        <v>1529.6912232494619</v>
      </c>
      <c r="F61" s="2">
        <v>1533.0259897623891</v>
      </c>
      <c r="G61" s="2">
        <v>1536.2640975160396</v>
      </c>
    </row>
    <row r="62" spans="1:7" x14ac:dyDescent="0.35">
      <c r="A62" t="s">
        <v>100</v>
      </c>
      <c r="B62" s="12"/>
      <c r="C62" s="2">
        <v>1574.8851032602997</v>
      </c>
      <c r="D62" s="2">
        <v>1578.6633819058602</v>
      </c>
      <c r="E62" s="2">
        <v>1582.195476456704</v>
      </c>
      <c r="F62" s="2">
        <v>1585.6447036024183</v>
      </c>
      <c r="G62" s="2">
        <v>1588.9939543284715</v>
      </c>
    </row>
    <row r="63" spans="1:7" x14ac:dyDescent="0.35">
      <c r="A63" t="s">
        <v>101</v>
      </c>
      <c r="B63" s="12"/>
      <c r="C63" s="2">
        <v>2111.6009452640992</v>
      </c>
      <c r="D63" s="2">
        <v>2116.5659449447535</v>
      </c>
      <c r="E63" s="2">
        <v>2121.3737690079993</v>
      </c>
      <c r="F63" s="2">
        <v>2125.9984188057956</v>
      </c>
      <c r="G63" s="2">
        <v>2130.4890223638281</v>
      </c>
    </row>
    <row r="64" spans="1:7" x14ac:dyDescent="0.35">
      <c r="A64" t="s">
        <v>102</v>
      </c>
      <c r="B64" s="12"/>
      <c r="C64" s="2">
        <v>10379.813756100519</v>
      </c>
      <c r="D64" s="2">
        <v>10404.546606444572</v>
      </c>
      <c r="E64" s="2">
        <v>10428.152444699959</v>
      </c>
      <c r="F64" s="2">
        <v>10450.886087304263</v>
      </c>
      <c r="G64" s="2">
        <v>10472.960791515285</v>
      </c>
    </row>
    <row r="65" spans="1:7" x14ac:dyDescent="0.35">
      <c r="A65" t="s">
        <v>103</v>
      </c>
      <c r="B65" s="12"/>
      <c r="C65" s="2">
        <v>8513.5418391584681</v>
      </c>
      <c r="D65" s="2">
        <v>8533.806701730573</v>
      </c>
      <c r="E65" s="2">
        <v>8553.1447868951727</v>
      </c>
      <c r="F65" s="2">
        <v>8571.7908642093716</v>
      </c>
      <c r="G65" s="2">
        <v>8589.8964818867134</v>
      </c>
    </row>
    <row r="66" spans="1:7" x14ac:dyDescent="0.35">
      <c r="A66" t="s">
        <v>104</v>
      </c>
      <c r="B66" s="12"/>
      <c r="C66" s="2">
        <v>22720.434947207366</v>
      </c>
      <c r="D66" s="2">
        <v>22774.481867121187</v>
      </c>
      <c r="E66" s="2">
        <v>22826.22408184857</v>
      </c>
      <c r="F66" s="2">
        <v>22875.985841952697</v>
      </c>
      <c r="G66" s="2">
        <v>22924.305249204688</v>
      </c>
    </row>
    <row r="67" spans="1:7" x14ac:dyDescent="0.35">
      <c r="A67" t="s">
        <v>105</v>
      </c>
      <c r="B67" s="12"/>
      <c r="C67" s="2">
        <v>871.39822447685481</v>
      </c>
      <c r="D67" s="2">
        <v>873.37742549143934</v>
      </c>
      <c r="E67" s="2">
        <v>875.40745251305816</v>
      </c>
      <c r="F67" s="2">
        <v>877.31586344817924</v>
      </c>
      <c r="G67" s="2">
        <v>879.16895877650597</v>
      </c>
    </row>
    <row r="68" spans="1:7" x14ac:dyDescent="0.35">
      <c r="A68" t="s">
        <v>44</v>
      </c>
      <c r="B68" s="12"/>
      <c r="C68" s="2">
        <v>4506.5556286165174</v>
      </c>
      <c r="D68" s="2">
        <v>4517.1700420831148</v>
      </c>
      <c r="E68" s="2">
        <v>4527.4821419475811</v>
      </c>
      <c r="F68" s="2">
        <v>4537.3521703594424</v>
      </c>
      <c r="G68" s="2">
        <v>4546.9361143643055</v>
      </c>
    </row>
    <row r="69" spans="1:7" x14ac:dyDescent="0.35">
      <c r="A69" t="s">
        <v>106</v>
      </c>
      <c r="B69" s="12"/>
      <c r="C69" s="2">
        <v>14250.108851342597</v>
      </c>
      <c r="D69" s="2">
        <v>14284.088911301515</v>
      </c>
      <c r="E69" s="2">
        <v>14316.496273567074</v>
      </c>
      <c r="F69" s="2">
        <v>14347.70660649566</v>
      </c>
      <c r="G69" s="2">
        <v>14378.012302759031</v>
      </c>
    </row>
    <row r="70" spans="1:7" x14ac:dyDescent="0.35">
      <c r="A70" t="s">
        <v>107</v>
      </c>
      <c r="B70" s="12"/>
      <c r="C70" s="2">
        <v>2810.9780109945027</v>
      </c>
      <c r="D70" s="2">
        <v>2817.687456271864</v>
      </c>
      <c r="E70" s="2">
        <v>2824.1230042433954</v>
      </c>
      <c r="F70" s="2">
        <v>2830.279665587725</v>
      </c>
      <c r="G70" s="2">
        <v>2836.2578750840685</v>
      </c>
    </row>
    <row r="71" spans="1:7" x14ac:dyDescent="0.35">
      <c r="A71" t="s">
        <v>108</v>
      </c>
      <c r="B71" s="12"/>
      <c r="C71" s="2">
        <v>8831.1092588001993</v>
      </c>
      <c r="D71" s="2">
        <v>8852.0747706990587</v>
      </c>
      <c r="E71" s="2">
        <v>8872.2090948468758</v>
      </c>
      <c r="F71" s="2">
        <v>8891.5507406218567</v>
      </c>
      <c r="G71" s="2">
        <v>8910.3317655930314</v>
      </c>
    </row>
    <row r="72" spans="1:7" x14ac:dyDescent="0.35">
      <c r="A72" t="s">
        <v>109</v>
      </c>
      <c r="B72" s="12"/>
      <c r="C72" s="2">
        <v>337.698041692988</v>
      </c>
      <c r="D72" s="2">
        <v>338.547062539482</v>
      </c>
      <c r="E72" s="2">
        <v>339.25825149294985</v>
      </c>
      <c r="F72" s="2">
        <v>339.99784327403489</v>
      </c>
      <c r="G72" s="2">
        <v>227.14399857662897</v>
      </c>
    </row>
    <row r="73" spans="1:7" x14ac:dyDescent="0.35">
      <c r="A73" s="1" t="s">
        <v>110</v>
      </c>
      <c r="B73" s="11"/>
      <c r="C73" s="10">
        <v>123105.88740311173</v>
      </c>
      <c r="D73" s="10">
        <v>123398.79498173212</v>
      </c>
      <c r="E73" s="10">
        <v>123690.95801027145</v>
      </c>
      <c r="F73" s="10">
        <v>123948.43994190419</v>
      </c>
      <c r="G73" s="140">
        <v>126119.67590093425</v>
      </c>
    </row>
  </sheetData>
  <sheetProtection algorithmName="SHA-512" hashValue="XIkiL9yZen332oRGDlwCVnZthcaBSxMvBY2ek2R3rshMkLkDGnrbxpwAKRpJAf484Hbn1aMhxCa8qhrJs5z9jQ==" saltValue="rTxj4JA3Er7UtGqm3a+Pxw==" spinCount="100000" sheet="1" objects="1" scenarios="1"/>
  <mergeCells count="4">
    <mergeCell ref="A1:G2"/>
    <mergeCell ref="A17:G18"/>
    <mergeCell ref="A37:G37"/>
    <mergeCell ref="A56:G56"/>
  </mergeCells>
  <pageMargins left="0.7" right="0.7" top="0.75" bottom="0.75" header="0.3" footer="0.3"/>
  <pageSetup paperSize="9" orientation="portrait" r:id="rId1"/>
  <headerFooter>
    <oddFooter>&amp;C_x000D_&amp;1#&amp;"Calibri"&amp;10&amp;KFF0000 Public</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I57"/>
  <sheetViews>
    <sheetView showGridLines="0" zoomScaleNormal="100" workbookViewId="0">
      <selection activeCell="B15" sqref="B15"/>
    </sheetView>
  </sheetViews>
  <sheetFormatPr defaultRowHeight="14.5" x14ac:dyDescent="0.35"/>
  <cols>
    <col min="2" max="2" width="64.54296875" customWidth="1"/>
    <col min="3" max="3" width="10.81640625" customWidth="1"/>
    <col min="4" max="4" width="10.26953125" hidden="1" customWidth="1"/>
    <col min="5" max="5" width="10.453125" customWidth="1"/>
    <col min="6" max="6" width="10.1796875" customWidth="1"/>
  </cols>
  <sheetData>
    <row r="1" spans="1:9" ht="24" customHeight="1" x14ac:dyDescent="0.35">
      <c r="B1" s="149" t="s">
        <v>320</v>
      </c>
      <c r="C1" s="149"/>
      <c r="D1" s="149"/>
      <c r="E1" s="149"/>
      <c r="F1" s="149"/>
    </row>
    <row r="2" spans="1:9" ht="27" customHeight="1" x14ac:dyDescent="0.35">
      <c r="B2" s="41"/>
      <c r="C2" s="42"/>
      <c r="D2" s="42"/>
    </row>
    <row r="3" spans="1:9" ht="26.5" customHeight="1" x14ac:dyDescent="0.35">
      <c r="B3" s="55" t="s">
        <v>293</v>
      </c>
      <c r="C3" s="56">
        <v>2018</v>
      </c>
      <c r="D3" s="56" t="s">
        <v>233</v>
      </c>
      <c r="E3" s="56">
        <v>2019</v>
      </c>
      <c r="F3" s="56">
        <v>2020</v>
      </c>
      <c r="G3" s="56">
        <v>2021</v>
      </c>
      <c r="H3" s="56">
        <v>2022</v>
      </c>
      <c r="I3" s="56">
        <v>2023</v>
      </c>
    </row>
    <row r="4" spans="1:9" ht="21" customHeight="1" x14ac:dyDescent="0.35">
      <c r="B4" s="44" t="s">
        <v>294</v>
      </c>
      <c r="C4" s="45"/>
      <c r="D4" s="45"/>
      <c r="E4" s="45"/>
      <c r="F4" s="45"/>
      <c r="G4" s="63"/>
      <c r="H4" s="63"/>
      <c r="I4" s="63"/>
    </row>
    <row r="5" spans="1:9" ht="21.65" customHeight="1" x14ac:dyDescent="0.35">
      <c r="A5">
        <v>1</v>
      </c>
      <c r="B5" s="46" t="s">
        <v>327</v>
      </c>
      <c r="C5" s="47">
        <v>70.3</v>
      </c>
      <c r="D5" s="47">
        <v>79.5</v>
      </c>
      <c r="E5" s="47">
        <v>80.400000000000006</v>
      </c>
      <c r="F5" s="47">
        <v>84.4</v>
      </c>
      <c r="G5" s="62">
        <v>84</v>
      </c>
      <c r="H5" s="62">
        <v>86.9</v>
      </c>
      <c r="I5" s="62">
        <v>86.5</v>
      </c>
    </row>
    <row r="6" spans="1:9" ht="15.5" x14ac:dyDescent="0.35">
      <c r="A6">
        <v>2</v>
      </c>
      <c r="B6" s="125" t="s">
        <v>295</v>
      </c>
      <c r="C6" s="134">
        <v>77.400000000000006</v>
      </c>
      <c r="D6" s="134">
        <v>87.3</v>
      </c>
      <c r="E6" s="134">
        <v>87.3</v>
      </c>
      <c r="F6" s="134">
        <v>91.1</v>
      </c>
      <c r="G6" s="130">
        <v>89.4</v>
      </c>
      <c r="H6" s="130">
        <v>91.9</v>
      </c>
      <c r="I6" s="130">
        <v>91.3</v>
      </c>
    </row>
    <row r="7" spans="1:9" ht="15.5" x14ac:dyDescent="0.35">
      <c r="A7">
        <v>3</v>
      </c>
      <c r="B7" s="125" t="s">
        <v>296</v>
      </c>
      <c r="C7" s="134">
        <v>63.1</v>
      </c>
      <c r="D7" s="134">
        <v>71.400000000000006</v>
      </c>
      <c r="E7" s="128">
        <v>73.3</v>
      </c>
      <c r="F7" s="128">
        <v>77.5</v>
      </c>
      <c r="G7" s="130">
        <v>78.3</v>
      </c>
      <c r="H7" s="130">
        <v>81.7</v>
      </c>
      <c r="I7" s="130">
        <v>81.900000000000006</v>
      </c>
    </row>
    <row r="8" spans="1:9" ht="15.5" x14ac:dyDescent="0.35">
      <c r="A8">
        <v>4</v>
      </c>
      <c r="B8" s="125" t="s">
        <v>297</v>
      </c>
      <c r="C8" s="134">
        <v>65.099999999999994</v>
      </c>
      <c r="D8" s="134">
        <v>74.3</v>
      </c>
      <c r="E8" s="128">
        <v>71.400000000000006</v>
      </c>
      <c r="F8" s="128">
        <v>70.599999999999994</v>
      </c>
      <c r="G8" s="130">
        <v>67.400000000000006</v>
      </c>
      <c r="H8" s="130">
        <v>68.7</v>
      </c>
      <c r="I8" s="130">
        <v>67.2</v>
      </c>
    </row>
    <row r="9" spans="1:9" ht="29.15" customHeight="1" x14ac:dyDescent="0.35">
      <c r="B9" s="44" t="s">
        <v>298</v>
      </c>
      <c r="C9" s="49"/>
      <c r="D9" s="49"/>
      <c r="E9" s="49"/>
      <c r="F9" s="49"/>
      <c r="G9" s="64"/>
      <c r="H9" s="64"/>
      <c r="I9" s="64"/>
    </row>
    <row r="10" spans="1:9" ht="15.5" x14ac:dyDescent="0.35">
      <c r="A10">
        <v>5</v>
      </c>
      <c r="B10" s="46" t="s">
        <v>299</v>
      </c>
      <c r="C10" s="48">
        <v>37.200000000000003</v>
      </c>
      <c r="D10" s="48">
        <v>39.299999999999997</v>
      </c>
      <c r="E10" s="48" t="s">
        <v>323</v>
      </c>
      <c r="F10" s="52">
        <v>5</v>
      </c>
      <c r="G10" s="62">
        <v>1.7</v>
      </c>
      <c r="H10" s="62">
        <v>1.6</v>
      </c>
      <c r="I10" s="62">
        <v>0.2</v>
      </c>
    </row>
    <row r="11" spans="1:9" ht="15.5" x14ac:dyDescent="0.35">
      <c r="A11">
        <v>6</v>
      </c>
      <c r="B11" s="125" t="s">
        <v>300</v>
      </c>
      <c r="C11" s="128">
        <v>39.200000000000003</v>
      </c>
      <c r="D11" s="128">
        <v>41.2</v>
      </c>
      <c r="E11" s="128" t="s">
        <v>324</v>
      </c>
      <c r="F11" s="131">
        <v>5.0999999999999996</v>
      </c>
      <c r="G11" s="130">
        <v>1.8</v>
      </c>
      <c r="H11" s="130">
        <v>1.7</v>
      </c>
      <c r="I11" s="130">
        <v>0.3</v>
      </c>
    </row>
    <row r="12" spans="1:9" ht="15.5" x14ac:dyDescent="0.35">
      <c r="A12">
        <v>7</v>
      </c>
      <c r="B12" s="125" t="s">
        <v>301</v>
      </c>
      <c r="C12" s="128">
        <v>35.1</v>
      </c>
      <c r="D12" s="128">
        <v>37.4</v>
      </c>
      <c r="E12" s="128" t="s">
        <v>325</v>
      </c>
      <c r="F12" s="132">
        <v>5</v>
      </c>
      <c r="G12" s="130">
        <v>1.6</v>
      </c>
      <c r="H12" s="133">
        <v>1.5</v>
      </c>
      <c r="I12" s="130">
        <v>0.2</v>
      </c>
    </row>
    <row r="13" spans="1:9" ht="25" customHeight="1" x14ac:dyDescent="0.35">
      <c r="B13" s="44" t="s">
        <v>302</v>
      </c>
      <c r="C13" s="49"/>
      <c r="D13" s="49"/>
      <c r="E13" s="49"/>
      <c r="F13" s="49"/>
      <c r="G13" s="64"/>
      <c r="H13" s="64"/>
      <c r="I13" s="64"/>
    </row>
    <row r="14" spans="1:9" ht="15.5" x14ac:dyDescent="0.35">
      <c r="A14">
        <v>8</v>
      </c>
      <c r="B14" s="46" t="s">
        <v>303</v>
      </c>
      <c r="C14" s="48" t="s">
        <v>234</v>
      </c>
      <c r="D14" s="48">
        <v>17.8</v>
      </c>
      <c r="E14" s="50">
        <v>17.8</v>
      </c>
      <c r="F14" s="50">
        <v>22.8</v>
      </c>
      <c r="G14" s="62" t="s">
        <v>352</v>
      </c>
      <c r="H14" s="62">
        <v>28.9</v>
      </c>
      <c r="I14" s="62">
        <v>30.3</v>
      </c>
    </row>
    <row r="15" spans="1:9" ht="15.5" x14ac:dyDescent="0.35">
      <c r="A15">
        <v>9</v>
      </c>
      <c r="B15" s="46" t="s">
        <v>304</v>
      </c>
      <c r="C15" s="48" t="s">
        <v>234</v>
      </c>
      <c r="D15" s="48">
        <v>24.5</v>
      </c>
      <c r="E15" s="50">
        <v>24.5</v>
      </c>
      <c r="F15" s="50">
        <v>20.2</v>
      </c>
      <c r="G15" s="62" t="s">
        <v>353</v>
      </c>
      <c r="H15" s="62">
        <v>15.1</v>
      </c>
      <c r="I15" s="62">
        <v>27.8</v>
      </c>
    </row>
    <row r="16" spans="1:9" ht="22.5" customHeight="1" x14ac:dyDescent="0.35">
      <c r="B16" s="44" t="s">
        <v>305</v>
      </c>
      <c r="C16" s="49"/>
      <c r="D16" s="49"/>
      <c r="E16" s="49"/>
      <c r="F16" s="49"/>
      <c r="G16" s="63"/>
      <c r="H16" s="110"/>
      <c r="I16" s="110"/>
    </row>
    <row r="17" spans="1:9" ht="15.5" x14ac:dyDescent="0.35">
      <c r="A17">
        <v>10</v>
      </c>
      <c r="B17" s="46" t="s">
        <v>306</v>
      </c>
      <c r="C17" s="48">
        <v>11.8</v>
      </c>
      <c r="D17" s="48">
        <v>12.6</v>
      </c>
      <c r="E17" s="48">
        <v>12.6</v>
      </c>
      <c r="F17" s="48">
        <v>10</v>
      </c>
      <c r="G17" s="48">
        <v>9.5</v>
      </c>
      <c r="H17" s="62">
        <v>9.5</v>
      </c>
      <c r="I17" s="62">
        <v>10</v>
      </c>
    </row>
    <row r="18" spans="1:9" ht="15.5" x14ac:dyDescent="0.35">
      <c r="A18">
        <v>11</v>
      </c>
      <c r="B18" s="125" t="s">
        <v>307</v>
      </c>
      <c r="C18" s="128">
        <v>15.6</v>
      </c>
      <c r="D18" s="128">
        <v>16.7</v>
      </c>
      <c r="E18" s="128">
        <v>16.7</v>
      </c>
      <c r="F18" s="128">
        <v>13.3</v>
      </c>
      <c r="G18" s="128">
        <v>12.3</v>
      </c>
      <c r="H18" s="130">
        <v>12.2</v>
      </c>
      <c r="I18" s="130">
        <v>12.4</v>
      </c>
    </row>
    <row r="19" spans="1:9" ht="15.5" x14ac:dyDescent="0.35">
      <c r="A19">
        <v>12</v>
      </c>
      <c r="B19" s="125" t="s">
        <v>308</v>
      </c>
      <c r="C19" s="129">
        <v>8</v>
      </c>
      <c r="D19" s="128"/>
      <c r="E19" s="128">
        <v>8.3000000000000007</v>
      </c>
      <c r="F19" s="128">
        <v>6.5</v>
      </c>
      <c r="G19" s="128">
        <v>6.6</v>
      </c>
      <c r="H19" s="130">
        <v>6.8</v>
      </c>
      <c r="I19" s="130">
        <v>7.7</v>
      </c>
    </row>
    <row r="20" spans="1:9" ht="24.65" customHeight="1" x14ac:dyDescent="0.35">
      <c r="B20" s="44" t="s">
        <v>362</v>
      </c>
      <c r="C20" s="109"/>
      <c r="D20" s="109" t="s">
        <v>233</v>
      </c>
      <c r="E20" s="109"/>
      <c r="F20" s="109"/>
      <c r="G20" s="109"/>
      <c r="H20" s="111"/>
      <c r="I20" s="111"/>
    </row>
    <row r="21" spans="1:9" ht="15.5" x14ac:dyDescent="0.35">
      <c r="A21">
        <v>13</v>
      </c>
      <c r="B21" s="46" t="s">
        <v>309</v>
      </c>
      <c r="C21" s="48">
        <v>22.7</v>
      </c>
      <c r="D21" s="48">
        <v>24.3</v>
      </c>
      <c r="E21" s="53">
        <v>24</v>
      </c>
      <c r="F21" s="48">
        <v>29.9</v>
      </c>
      <c r="G21" s="48">
        <v>39.5</v>
      </c>
      <c r="H21" s="62">
        <v>44.3</v>
      </c>
      <c r="I21" s="62">
        <v>52.4</v>
      </c>
    </row>
    <row r="22" spans="1:9" ht="15.5" x14ac:dyDescent="0.35">
      <c r="A22">
        <v>14</v>
      </c>
      <c r="B22" s="125" t="s">
        <v>354</v>
      </c>
      <c r="C22" s="128">
        <v>23.1</v>
      </c>
      <c r="D22" s="128"/>
      <c r="E22" s="129">
        <v>24.9</v>
      </c>
      <c r="F22" s="128">
        <v>30.7</v>
      </c>
      <c r="G22" s="128">
        <v>41.1</v>
      </c>
      <c r="H22" s="130">
        <v>45.2</v>
      </c>
      <c r="I22" s="130">
        <v>54.4</v>
      </c>
    </row>
    <row r="23" spans="1:9" ht="15.5" x14ac:dyDescent="0.35">
      <c r="A23">
        <v>15</v>
      </c>
      <c r="B23" s="125" t="s">
        <v>355</v>
      </c>
      <c r="C23" s="128">
        <v>22.2</v>
      </c>
      <c r="D23" s="128"/>
      <c r="E23" s="129">
        <v>22.1</v>
      </c>
      <c r="F23" s="128">
        <v>28.9</v>
      </c>
      <c r="G23" s="129">
        <v>38</v>
      </c>
      <c r="H23" s="130">
        <v>43.3</v>
      </c>
      <c r="I23" s="130">
        <v>50.2</v>
      </c>
    </row>
    <row r="24" spans="1:9" ht="15.5" x14ac:dyDescent="0.35">
      <c r="A24">
        <v>16</v>
      </c>
      <c r="B24" s="46" t="s">
        <v>310</v>
      </c>
      <c r="C24" s="48">
        <v>17.8</v>
      </c>
      <c r="D24" s="48">
        <v>19.8</v>
      </c>
      <c r="E24" s="48">
        <v>19.600000000000001</v>
      </c>
      <c r="F24" s="48">
        <v>20.7</v>
      </c>
      <c r="G24" s="48">
        <v>45.4</v>
      </c>
      <c r="H24" s="62">
        <v>44.3</v>
      </c>
      <c r="I24" s="62">
        <v>35.700000000000003</v>
      </c>
    </row>
    <row r="25" spans="1:9" ht="15.5" x14ac:dyDescent="0.35">
      <c r="A25">
        <v>17</v>
      </c>
      <c r="B25" s="125" t="s">
        <v>356</v>
      </c>
      <c r="C25" s="128">
        <v>18.399999999999999</v>
      </c>
      <c r="D25" s="128"/>
      <c r="E25" s="128">
        <v>20.7</v>
      </c>
      <c r="F25" s="128">
        <v>21.4</v>
      </c>
      <c r="G25" s="128">
        <v>46.4</v>
      </c>
      <c r="H25" s="130">
        <v>45.3</v>
      </c>
      <c r="I25" s="130">
        <v>37.4</v>
      </c>
    </row>
    <row r="26" spans="1:9" ht="15.5" x14ac:dyDescent="0.35">
      <c r="A26">
        <v>18</v>
      </c>
      <c r="B26" s="125" t="s">
        <v>357</v>
      </c>
      <c r="C26" s="128">
        <v>16.899999999999999</v>
      </c>
      <c r="D26" s="128"/>
      <c r="E26" s="128">
        <v>18.3</v>
      </c>
      <c r="F26" s="129">
        <v>20</v>
      </c>
      <c r="G26" s="128">
        <v>44.4</v>
      </c>
      <c r="H26" s="130">
        <v>43.2</v>
      </c>
      <c r="I26" s="130">
        <v>33.799999999999997</v>
      </c>
    </row>
    <row r="27" spans="1:9" ht="15.5" x14ac:dyDescent="0.35">
      <c r="A27">
        <v>19</v>
      </c>
      <c r="B27" s="46" t="s">
        <v>358</v>
      </c>
      <c r="C27" s="48">
        <v>48.9</v>
      </c>
      <c r="D27" s="48">
        <v>86.3</v>
      </c>
      <c r="E27" s="48">
        <v>51.9</v>
      </c>
      <c r="F27" s="48">
        <v>69.2</v>
      </c>
      <c r="G27" s="75">
        <v>69.5</v>
      </c>
      <c r="H27" s="62">
        <v>67.5</v>
      </c>
      <c r="I27" s="62">
        <v>71.5</v>
      </c>
    </row>
    <row r="28" spans="1:9" ht="15.5" x14ac:dyDescent="0.35">
      <c r="A28">
        <v>20</v>
      </c>
      <c r="B28" s="46" t="s">
        <v>359</v>
      </c>
      <c r="C28" s="48" t="s">
        <v>360</v>
      </c>
      <c r="D28" s="48">
        <v>3</v>
      </c>
      <c r="E28" s="53">
        <v>21.2</v>
      </c>
      <c r="F28" s="53">
        <v>21</v>
      </c>
      <c r="G28" s="75">
        <v>27.4</v>
      </c>
      <c r="H28" s="62">
        <v>23.6</v>
      </c>
      <c r="I28" s="62">
        <v>22.6</v>
      </c>
    </row>
    <row r="29" spans="1:9" ht="26.5" customHeight="1" x14ac:dyDescent="0.35">
      <c r="B29" s="44" t="s">
        <v>361</v>
      </c>
      <c r="C29" s="109"/>
      <c r="D29" s="109"/>
      <c r="E29" s="109"/>
      <c r="F29" s="109"/>
      <c r="G29" s="63"/>
      <c r="H29" s="110"/>
      <c r="I29" s="110"/>
    </row>
    <row r="30" spans="1:9" ht="15.5" x14ac:dyDescent="0.35">
      <c r="A30">
        <v>21</v>
      </c>
      <c r="B30" s="46" t="s">
        <v>363</v>
      </c>
      <c r="C30" s="76">
        <v>7.8</v>
      </c>
      <c r="D30" s="76">
        <v>54.9</v>
      </c>
      <c r="E30" s="77">
        <v>44</v>
      </c>
      <c r="F30" s="77">
        <v>43.9</v>
      </c>
      <c r="G30" s="75">
        <v>65.7</v>
      </c>
      <c r="H30" s="62">
        <v>48.3</v>
      </c>
      <c r="I30" s="62">
        <v>69.400000000000006</v>
      </c>
    </row>
    <row r="31" spans="1:9" ht="15.5" x14ac:dyDescent="0.35">
      <c r="A31">
        <v>22</v>
      </c>
      <c r="B31" s="125" t="s">
        <v>364</v>
      </c>
      <c r="C31" s="135">
        <v>7.4</v>
      </c>
      <c r="D31" s="135"/>
      <c r="E31" s="135">
        <v>41.3</v>
      </c>
      <c r="F31" s="136">
        <v>42</v>
      </c>
      <c r="G31" s="137">
        <v>63.7</v>
      </c>
      <c r="H31" s="130">
        <v>48.5</v>
      </c>
      <c r="I31" s="130">
        <v>73.599999999999994</v>
      </c>
    </row>
    <row r="32" spans="1:9" ht="15.5" x14ac:dyDescent="0.35">
      <c r="A32">
        <v>23</v>
      </c>
      <c r="B32" s="125" t="s">
        <v>365</v>
      </c>
      <c r="C32" s="135">
        <v>8.4</v>
      </c>
      <c r="D32" s="135">
        <v>24.2</v>
      </c>
      <c r="E32" s="135">
        <v>47.5</v>
      </c>
      <c r="F32" s="138">
        <v>46.1</v>
      </c>
      <c r="G32" s="137">
        <v>67.8</v>
      </c>
      <c r="H32" s="130">
        <v>48</v>
      </c>
      <c r="I32" s="130">
        <v>64.400000000000006</v>
      </c>
    </row>
    <row r="33" spans="1:9" ht="26.5" customHeight="1" x14ac:dyDescent="0.35">
      <c r="B33" s="44" t="s">
        <v>311</v>
      </c>
      <c r="C33" s="51"/>
      <c r="D33" s="51"/>
      <c r="E33" s="51"/>
      <c r="F33" s="51"/>
      <c r="G33" s="63"/>
      <c r="H33" s="110"/>
      <c r="I33" s="110"/>
    </row>
    <row r="34" spans="1:9" ht="15.5" x14ac:dyDescent="0.35">
      <c r="A34">
        <v>24</v>
      </c>
      <c r="B34" s="46" t="s">
        <v>328</v>
      </c>
      <c r="C34" s="48" t="s">
        <v>234</v>
      </c>
      <c r="D34" s="48">
        <v>6</v>
      </c>
      <c r="E34" s="53">
        <v>6</v>
      </c>
      <c r="F34" s="48">
        <v>4.9000000000000004</v>
      </c>
      <c r="G34" s="53">
        <v>5</v>
      </c>
      <c r="H34" s="62">
        <v>5.5</v>
      </c>
      <c r="I34" s="62">
        <v>5.9</v>
      </c>
    </row>
    <row r="35" spans="1:9" ht="15.5" x14ac:dyDescent="0.35">
      <c r="A35">
        <v>25</v>
      </c>
      <c r="B35" s="46" t="s">
        <v>329</v>
      </c>
      <c r="C35" s="48">
        <v>13.6</v>
      </c>
      <c r="D35" s="48">
        <v>13</v>
      </c>
      <c r="E35" s="53">
        <v>13</v>
      </c>
      <c r="F35" s="48">
        <v>12.8</v>
      </c>
      <c r="G35" s="48">
        <v>12.6</v>
      </c>
      <c r="H35" s="62">
        <v>13.2</v>
      </c>
      <c r="I35" s="62">
        <v>13.5</v>
      </c>
    </row>
    <row r="36" spans="1:9" ht="26.5" customHeight="1" x14ac:dyDescent="0.35">
      <c r="B36" s="44" t="s">
        <v>312</v>
      </c>
      <c r="C36" s="49"/>
      <c r="D36" s="49"/>
      <c r="E36" s="49"/>
      <c r="F36" s="49"/>
      <c r="G36" s="63"/>
      <c r="H36" s="110"/>
      <c r="I36" s="110"/>
    </row>
    <row r="37" spans="1:9" ht="15.5" x14ac:dyDescent="0.35">
      <c r="A37">
        <v>26</v>
      </c>
      <c r="B37" s="46" t="s">
        <v>313</v>
      </c>
      <c r="C37" s="48">
        <v>69.5</v>
      </c>
      <c r="D37" s="48">
        <v>71</v>
      </c>
      <c r="E37" s="53">
        <v>71</v>
      </c>
      <c r="F37" s="53">
        <v>71</v>
      </c>
      <c r="G37" s="53">
        <v>70.400000000000006</v>
      </c>
      <c r="H37" s="62">
        <v>63.6</v>
      </c>
      <c r="I37" s="62">
        <v>64.900000000000006</v>
      </c>
    </row>
    <row r="38" spans="1:9" ht="15.5" x14ac:dyDescent="0.35">
      <c r="A38">
        <v>27</v>
      </c>
      <c r="B38" s="46" t="s">
        <v>373</v>
      </c>
      <c r="C38" s="48">
        <v>56.7</v>
      </c>
      <c r="D38" s="48"/>
      <c r="E38" s="53">
        <v>55.9</v>
      </c>
      <c r="F38" s="53">
        <v>51.4</v>
      </c>
      <c r="G38" s="53">
        <v>46.1</v>
      </c>
      <c r="H38" s="62">
        <v>59.4</v>
      </c>
      <c r="I38" s="62">
        <v>62.4</v>
      </c>
    </row>
    <row r="39" spans="1:9" ht="15.5" x14ac:dyDescent="0.35">
      <c r="A39">
        <v>28</v>
      </c>
      <c r="B39" s="46" t="s">
        <v>333</v>
      </c>
      <c r="C39" s="48">
        <v>6.2</v>
      </c>
      <c r="D39" s="48">
        <v>6.3</v>
      </c>
      <c r="E39" s="48">
        <v>6.3</v>
      </c>
      <c r="F39" s="48">
        <v>6.3</v>
      </c>
      <c r="G39" s="48">
        <v>6.2</v>
      </c>
      <c r="H39" s="62">
        <v>5.6</v>
      </c>
      <c r="I39" s="62">
        <v>6.2</v>
      </c>
    </row>
    <row r="40" spans="1:9" ht="25.5" customHeight="1" x14ac:dyDescent="0.35">
      <c r="B40" s="44" t="s">
        <v>314</v>
      </c>
      <c r="C40" s="51"/>
      <c r="D40" s="51"/>
      <c r="E40" s="51"/>
      <c r="F40" s="51"/>
      <c r="G40" s="63"/>
      <c r="H40" s="110"/>
      <c r="I40" s="110"/>
    </row>
    <row r="41" spans="1:9" ht="15.5" x14ac:dyDescent="0.35">
      <c r="A41">
        <v>29</v>
      </c>
      <c r="B41" s="46" t="s">
        <v>330</v>
      </c>
      <c r="C41" s="53">
        <v>3.4</v>
      </c>
      <c r="D41" s="53">
        <v>3.8</v>
      </c>
      <c r="E41" s="53">
        <v>3.8</v>
      </c>
      <c r="F41" s="53">
        <v>5</v>
      </c>
      <c r="G41" s="53">
        <v>4.5999999999999996</v>
      </c>
      <c r="H41" s="62">
        <v>5.8</v>
      </c>
      <c r="I41" s="126">
        <v>6.6</v>
      </c>
    </row>
    <row r="42" spans="1:9" ht="15.5" x14ac:dyDescent="0.35">
      <c r="A42">
        <v>30</v>
      </c>
      <c r="B42" s="46" t="s">
        <v>331</v>
      </c>
      <c r="C42" s="126">
        <v>0.03</v>
      </c>
      <c r="D42" s="126">
        <v>0.05</v>
      </c>
      <c r="E42" s="126">
        <v>0.05</v>
      </c>
      <c r="F42" s="126">
        <v>0.05</v>
      </c>
      <c r="G42" s="126">
        <v>0.06</v>
      </c>
      <c r="H42" s="126">
        <v>7.0000000000000007E-2</v>
      </c>
      <c r="I42" s="127">
        <v>0.08</v>
      </c>
    </row>
    <row r="43" spans="1:9" ht="15.5" x14ac:dyDescent="0.35">
      <c r="A43">
        <v>31</v>
      </c>
      <c r="B43" s="46" t="s">
        <v>315</v>
      </c>
      <c r="C43" s="53">
        <v>1.6</v>
      </c>
      <c r="D43" s="53">
        <v>1.6</v>
      </c>
      <c r="E43" s="53">
        <v>1.6</v>
      </c>
      <c r="F43" s="53">
        <v>1.6</v>
      </c>
      <c r="G43" s="53">
        <v>1.6</v>
      </c>
      <c r="H43" s="127">
        <v>1.6</v>
      </c>
      <c r="I43" s="62">
        <v>1.6</v>
      </c>
    </row>
    <row r="44" spans="1:9" ht="15.5" x14ac:dyDescent="0.35">
      <c r="A44">
        <v>32</v>
      </c>
      <c r="B44" s="46" t="s">
        <v>332</v>
      </c>
      <c r="C44" s="53">
        <v>3.1</v>
      </c>
      <c r="D44" s="53">
        <v>2.8</v>
      </c>
      <c r="E44" s="53">
        <v>2.6</v>
      </c>
      <c r="F44" s="53">
        <v>2.8</v>
      </c>
      <c r="G44" s="53">
        <v>2.8</v>
      </c>
      <c r="H44" s="62">
        <v>2.4</v>
      </c>
      <c r="I44" s="126">
        <v>2.4</v>
      </c>
    </row>
    <row r="45" spans="1:9" ht="26.15" customHeight="1" x14ac:dyDescent="0.35">
      <c r="B45" s="44" t="s">
        <v>316</v>
      </c>
      <c r="C45" s="49"/>
      <c r="D45" s="49"/>
      <c r="E45" s="49"/>
      <c r="F45" s="49"/>
      <c r="G45" s="63"/>
      <c r="H45" s="110"/>
      <c r="I45" s="110"/>
    </row>
    <row r="46" spans="1:9" ht="15.5" x14ac:dyDescent="0.35">
      <c r="A46">
        <v>33</v>
      </c>
      <c r="B46" s="46" t="s">
        <v>317</v>
      </c>
      <c r="C46" s="48">
        <v>2.5</v>
      </c>
      <c r="D46" s="48">
        <v>4.7</v>
      </c>
      <c r="E46" s="48">
        <v>4.7</v>
      </c>
      <c r="F46" s="48">
        <v>8.8000000000000007</v>
      </c>
      <c r="G46" s="53">
        <v>4.4000000000000004</v>
      </c>
      <c r="H46" s="62">
        <v>13.6</v>
      </c>
      <c r="I46" s="62">
        <v>21.9</v>
      </c>
    </row>
    <row r="47" spans="1:9" ht="15.5" x14ac:dyDescent="0.35">
      <c r="A47">
        <v>34</v>
      </c>
      <c r="B47" s="125" t="s">
        <v>371</v>
      </c>
      <c r="C47" s="128">
        <v>1.9</v>
      </c>
      <c r="D47" s="128"/>
      <c r="E47" s="128">
        <v>4.0999999999999996</v>
      </c>
      <c r="F47" s="128">
        <v>7.9</v>
      </c>
      <c r="G47" s="129">
        <v>4</v>
      </c>
      <c r="H47" s="130">
        <v>13.1</v>
      </c>
      <c r="I47" s="130">
        <v>19.600000000000001</v>
      </c>
    </row>
    <row r="48" spans="1:9" ht="15.5" x14ac:dyDescent="0.35">
      <c r="A48">
        <v>35</v>
      </c>
      <c r="B48" s="125" t="s">
        <v>372</v>
      </c>
      <c r="C48" s="128">
        <v>3.3</v>
      </c>
      <c r="D48" s="128"/>
      <c r="E48" s="128">
        <v>5.6</v>
      </c>
      <c r="F48" s="128">
        <v>10</v>
      </c>
      <c r="G48" s="129">
        <v>4.8</v>
      </c>
      <c r="H48" s="130">
        <v>14.2</v>
      </c>
      <c r="I48" s="130">
        <v>24.7</v>
      </c>
    </row>
    <row r="49" spans="1:9" ht="15.5" x14ac:dyDescent="0.35">
      <c r="A49">
        <v>36</v>
      </c>
      <c r="B49" s="125" t="s">
        <v>318</v>
      </c>
      <c r="C49" s="128">
        <v>43.7</v>
      </c>
      <c r="D49" s="128">
        <v>43.2</v>
      </c>
      <c r="E49" s="128">
        <v>43.2</v>
      </c>
      <c r="F49" s="134">
        <v>44.2</v>
      </c>
      <c r="G49" s="129">
        <v>48.1</v>
      </c>
      <c r="H49" s="130">
        <v>47.5</v>
      </c>
      <c r="I49" s="130">
        <v>43.1</v>
      </c>
    </row>
    <row r="50" spans="1:9" ht="15.5" x14ac:dyDescent="0.35">
      <c r="A50">
        <v>37</v>
      </c>
      <c r="B50" s="125" t="s">
        <v>319</v>
      </c>
      <c r="C50" s="128">
        <v>56.3</v>
      </c>
      <c r="D50" s="128">
        <v>56.8</v>
      </c>
      <c r="E50" s="128">
        <v>56.8</v>
      </c>
      <c r="F50" s="128">
        <v>55.8</v>
      </c>
      <c r="G50" s="129">
        <v>51.9</v>
      </c>
      <c r="H50" s="130">
        <v>52.5</v>
      </c>
      <c r="I50" s="130">
        <v>56.9</v>
      </c>
    </row>
    <row r="52" spans="1:9" ht="15.5" x14ac:dyDescent="0.35">
      <c r="B52" s="54" t="s">
        <v>321</v>
      </c>
      <c r="C52" s="3"/>
      <c r="D52" s="3"/>
      <c r="E52" s="3"/>
    </row>
    <row r="53" spans="1:9" ht="15.5" x14ac:dyDescent="0.35">
      <c r="B53" s="54" t="s">
        <v>322</v>
      </c>
      <c r="C53" s="3"/>
      <c r="D53" s="3"/>
      <c r="E53" s="3"/>
    </row>
    <row r="54" spans="1:9" ht="15.5" x14ac:dyDescent="0.35">
      <c r="B54" s="54" t="s">
        <v>326</v>
      </c>
      <c r="C54" s="3"/>
      <c r="D54" s="3"/>
      <c r="E54" s="3"/>
    </row>
    <row r="55" spans="1:9" ht="15.5" x14ac:dyDescent="0.35">
      <c r="B55" s="54" t="s">
        <v>334</v>
      </c>
      <c r="C55" s="3"/>
      <c r="D55" s="3"/>
      <c r="E55" s="3"/>
    </row>
    <row r="56" spans="1:9" ht="15.5" x14ac:dyDescent="0.35">
      <c r="B56" s="54" t="s">
        <v>335</v>
      </c>
      <c r="C56" s="3"/>
      <c r="D56" s="3"/>
      <c r="E56" s="3"/>
    </row>
    <row r="57" spans="1:9" ht="15.5" x14ac:dyDescent="0.35">
      <c r="B57" s="54"/>
    </row>
  </sheetData>
  <sheetProtection algorithmName="SHA-512" hashValue="A5AAijmRlixkiVTDKU85FEokHd7ISawUNr0TSkNXBNee+EaCxogvglbs1nsirCClGhKo3OMKNALrW9uvV1bVQg==" saltValue="zqYiCV+7yMhjDgsCPDME1Q==" spinCount="100000" sheet="1" objects="1" scenarios="1"/>
  <mergeCells count="1">
    <mergeCell ref="B1:F1"/>
  </mergeCells>
  <pageMargins left="0.7" right="0.7" top="0.75" bottom="0.75" header="0.3" footer="0.3"/>
  <pageSetup paperSize="9" scale="71" orientation="portrait" r:id="rId1"/>
  <headerFooter>
    <oddFooter>&amp;C_x000D_&amp;1#&amp;"Calibri"&amp;10&amp;KFF0000 Public</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94"/>
  <sheetViews>
    <sheetView zoomScaleNormal="100" zoomScaleSheetLayoutView="40" workbookViewId="0">
      <selection activeCell="B9" sqref="B9"/>
    </sheetView>
  </sheetViews>
  <sheetFormatPr defaultColWidth="9.1796875" defaultRowHeight="14.5" x14ac:dyDescent="0.35"/>
  <cols>
    <col min="1" max="1" width="84.7265625" customWidth="1"/>
    <col min="2" max="2" width="6.54296875" bestFit="1" customWidth="1"/>
    <col min="3" max="3" width="10.6328125" customWidth="1"/>
    <col min="4" max="5" width="12.1796875" bestFit="1" customWidth="1"/>
    <col min="6" max="6" width="11.81640625" bestFit="1" customWidth="1"/>
    <col min="7" max="7" width="14" style="2" bestFit="1" customWidth="1"/>
    <col min="8" max="8" width="16.6328125" customWidth="1"/>
  </cols>
  <sheetData>
    <row r="1" spans="1:10" ht="29.5" customHeight="1" x14ac:dyDescent="0.35">
      <c r="A1" s="150" t="s">
        <v>2</v>
      </c>
      <c r="B1" s="150"/>
      <c r="C1" s="150"/>
      <c r="D1" s="150"/>
      <c r="E1" s="150"/>
    </row>
    <row r="2" spans="1:10" x14ac:dyDescent="0.35">
      <c r="C2" s="57">
        <v>2018</v>
      </c>
      <c r="D2" s="57">
        <v>2019</v>
      </c>
      <c r="E2" s="57">
        <v>2020</v>
      </c>
      <c r="F2" s="57">
        <v>2021</v>
      </c>
      <c r="G2" s="57">
        <v>2022</v>
      </c>
      <c r="H2" s="57">
        <v>2023</v>
      </c>
    </row>
    <row r="3" spans="1:10" ht="24" customHeight="1" x14ac:dyDescent="0.35">
      <c r="A3" s="7" t="s">
        <v>266</v>
      </c>
      <c r="B3" s="7"/>
      <c r="C3" s="7"/>
      <c r="D3" s="7"/>
      <c r="E3" s="7"/>
      <c r="F3" s="4"/>
      <c r="G3" s="112"/>
      <c r="H3" s="112"/>
    </row>
    <row r="4" spans="1:10" x14ac:dyDescent="0.35">
      <c r="A4" s="6" t="s">
        <v>13</v>
      </c>
      <c r="B4" s="6" t="s">
        <v>110</v>
      </c>
      <c r="C4" s="15">
        <f>SUM(C11,C18,C20,C22)</f>
        <v>812031</v>
      </c>
      <c r="D4" s="15">
        <f t="shared" ref="D4" si="0">SUM(D11,D18,D20,D22)</f>
        <v>1025805.661152259</v>
      </c>
      <c r="E4" s="15">
        <f>SUM(E11,E18,E20,E22)</f>
        <v>1090458</v>
      </c>
      <c r="F4" s="15">
        <f>SUM(F11,F18,F20,F22)</f>
        <v>1030018</v>
      </c>
      <c r="G4" s="58">
        <f>SUM(G11,G18,G20,G22)</f>
        <v>1096076</v>
      </c>
      <c r="H4" s="58">
        <f>SUM(H11,H18,H20,H22)</f>
        <v>1079014</v>
      </c>
    </row>
    <row r="5" spans="1:10" x14ac:dyDescent="0.35">
      <c r="A5" s="1"/>
    </row>
    <row r="6" spans="1:10" x14ac:dyDescent="0.35">
      <c r="A6" s="3" t="s">
        <v>3</v>
      </c>
      <c r="B6" t="s">
        <v>14</v>
      </c>
      <c r="C6" s="2">
        <v>6545</v>
      </c>
      <c r="D6" s="2">
        <v>10247.045798665653</v>
      </c>
      <c r="E6" s="2">
        <v>10794.175840587641</v>
      </c>
      <c r="F6" s="2">
        <v>26463</v>
      </c>
      <c r="G6" s="2">
        <v>28284</v>
      </c>
      <c r="H6" s="2">
        <v>26420</v>
      </c>
    </row>
    <row r="7" spans="1:10" x14ac:dyDescent="0.35">
      <c r="A7" s="3"/>
      <c r="B7" t="s">
        <v>15</v>
      </c>
      <c r="C7" s="2">
        <v>47907</v>
      </c>
      <c r="D7" s="2">
        <v>49426.999547625281</v>
      </c>
      <c r="E7" s="2">
        <v>52066.101281521289</v>
      </c>
      <c r="F7" s="2">
        <v>59523</v>
      </c>
      <c r="G7" s="2">
        <v>61447</v>
      </c>
      <c r="H7" s="2">
        <v>60149</v>
      </c>
    </row>
    <row r="8" spans="1:10" x14ac:dyDescent="0.35">
      <c r="A8" s="3"/>
      <c r="B8" t="s">
        <v>16</v>
      </c>
      <c r="C8" s="2">
        <v>126010</v>
      </c>
      <c r="D8" s="2">
        <v>131008.82066117811</v>
      </c>
      <c r="E8" s="2">
        <v>138003.89640777372</v>
      </c>
      <c r="F8" s="2">
        <v>113007</v>
      </c>
      <c r="G8" s="2">
        <v>119985</v>
      </c>
      <c r="H8" s="2">
        <v>117615</v>
      </c>
    </row>
    <row r="9" spans="1:10" x14ac:dyDescent="0.35">
      <c r="A9" s="3"/>
      <c r="B9" t="s">
        <v>17</v>
      </c>
      <c r="C9" s="2">
        <v>151510</v>
      </c>
      <c r="D9" s="2">
        <v>181882.8984929843</v>
      </c>
      <c r="E9" s="2">
        <v>191594.34116949869</v>
      </c>
      <c r="F9" s="2">
        <v>163677</v>
      </c>
      <c r="G9" s="2">
        <v>178435</v>
      </c>
      <c r="H9" s="2">
        <v>181902</v>
      </c>
    </row>
    <row r="10" spans="1:10" x14ac:dyDescent="0.35">
      <c r="A10" s="3"/>
      <c r="B10" t="s">
        <v>18</v>
      </c>
      <c r="C10" s="2">
        <v>88458</v>
      </c>
      <c r="D10" s="2">
        <v>126563.69300874548</v>
      </c>
      <c r="E10" s="2">
        <v>133321.42592243009</v>
      </c>
      <c r="F10" s="2">
        <v>134266</v>
      </c>
      <c r="G10" s="2">
        <v>145049</v>
      </c>
      <c r="H10" s="2">
        <v>147847</v>
      </c>
      <c r="I10" s="70"/>
      <c r="J10" s="70"/>
    </row>
    <row r="11" spans="1:10" ht="15" thickBot="1" x14ac:dyDescent="0.4">
      <c r="A11" s="3"/>
      <c r="B11" s="16" t="s">
        <v>110</v>
      </c>
      <c r="C11" s="14">
        <f>SUM(C6:C10)</f>
        <v>420430</v>
      </c>
      <c r="D11" s="14">
        <f t="shared" ref="D11:E11" si="1">SUM(D6:D10)</f>
        <v>499129.45750919887</v>
      </c>
      <c r="E11" s="14">
        <f t="shared" si="1"/>
        <v>525779.94062181143</v>
      </c>
      <c r="F11" s="14">
        <f>SUM(F6:F10)</f>
        <v>496936</v>
      </c>
      <c r="G11" s="14">
        <f>SUM(G6:G10)</f>
        <v>533200</v>
      </c>
      <c r="H11" s="14">
        <f>SUM(H6:H10)</f>
        <v>533933</v>
      </c>
    </row>
    <row r="12" spans="1:10" x14ac:dyDescent="0.35">
      <c r="A12" s="3"/>
      <c r="C12" s="2"/>
      <c r="H12" s="2"/>
      <c r="I12" s="80"/>
      <c r="J12" s="70"/>
    </row>
    <row r="13" spans="1:10" x14ac:dyDescent="0.35">
      <c r="A13" s="3" t="s">
        <v>9</v>
      </c>
      <c r="B13" t="s">
        <v>14</v>
      </c>
      <c r="C13" s="2">
        <v>6110</v>
      </c>
      <c r="D13" s="2">
        <v>9478.9371045762528</v>
      </c>
      <c r="E13" s="2">
        <v>10099.752699605961</v>
      </c>
      <c r="F13" s="2">
        <v>24346</v>
      </c>
      <c r="G13" s="2">
        <v>25406</v>
      </c>
      <c r="H13" s="2">
        <v>24529</v>
      </c>
    </row>
    <row r="14" spans="1:10" x14ac:dyDescent="0.35">
      <c r="A14" s="3"/>
      <c r="B14" t="s">
        <v>15</v>
      </c>
      <c r="C14" s="2">
        <v>43242</v>
      </c>
      <c r="D14" s="2">
        <v>45673.020992019119</v>
      </c>
      <c r="E14" s="2">
        <v>48664.33989108383</v>
      </c>
      <c r="F14" s="2">
        <v>55742</v>
      </c>
      <c r="G14" s="2">
        <v>56678</v>
      </c>
      <c r="H14" s="2">
        <v>55053</v>
      </c>
    </row>
    <row r="15" spans="1:10" x14ac:dyDescent="0.35">
      <c r="A15" s="3"/>
      <c r="B15" t="s">
        <v>16</v>
      </c>
      <c r="C15" s="2">
        <v>96327</v>
      </c>
      <c r="D15" s="2">
        <v>105456.84360772376</v>
      </c>
      <c r="E15" s="2">
        <v>112363.65735614249</v>
      </c>
      <c r="F15" s="2">
        <v>93675</v>
      </c>
      <c r="G15" s="2">
        <v>101248</v>
      </c>
      <c r="H15" s="2">
        <v>101067</v>
      </c>
    </row>
    <row r="16" spans="1:10" x14ac:dyDescent="0.35">
      <c r="A16" s="3"/>
      <c r="B16" t="s">
        <v>17</v>
      </c>
      <c r="C16" s="2">
        <v>108768</v>
      </c>
      <c r="D16" s="2">
        <v>139023.1880940141</v>
      </c>
      <c r="E16" s="2">
        <v>148128.40340321205</v>
      </c>
      <c r="F16" s="2">
        <v>128899</v>
      </c>
      <c r="G16" s="2">
        <v>144550</v>
      </c>
      <c r="H16" s="2">
        <v>148674</v>
      </c>
    </row>
    <row r="17" spans="1:8" x14ac:dyDescent="0.35">
      <c r="A17" s="3"/>
      <c r="B17" t="s">
        <v>18</v>
      </c>
      <c r="C17" s="2">
        <v>74848</v>
      </c>
      <c r="D17" s="2">
        <v>105116.91268472682</v>
      </c>
      <c r="E17" s="2">
        <v>112001.46292238469</v>
      </c>
      <c r="F17" s="2">
        <v>118972</v>
      </c>
      <c r="G17" s="2">
        <v>130830</v>
      </c>
      <c r="H17" s="2">
        <v>135506</v>
      </c>
    </row>
    <row r="18" spans="1:8" ht="15" thickBot="1" x14ac:dyDescent="0.4">
      <c r="A18" s="3"/>
      <c r="B18" s="16" t="s">
        <v>110</v>
      </c>
      <c r="C18" s="14">
        <f>SUM(C13:C17)</f>
        <v>329295</v>
      </c>
      <c r="D18" s="14">
        <f t="shared" ref="D18:E18" si="2">SUM(D13:D17)</f>
        <v>404748.90248306008</v>
      </c>
      <c r="E18" s="14">
        <f t="shared" si="2"/>
        <v>431257.616272429</v>
      </c>
      <c r="F18" s="14">
        <f t="shared" ref="F18:H18" si="3">SUM(F13:F17)</f>
        <v>421634</v>
      </c>
      <c r="G18" s="14">
        <f t="shared" si="3"/>
        <v>458712</v>
      </c>
      <c r="H18" s="14">
        <f t="shared" si="3"/>
        <v>464829</v>
      </c>
    </row>
    <row r="19" spans="1:8" x14ac:dyDescent="0.35">
      <c r="A19" s="3"/>
      <c r="C19" s="2"/>
    </row>
    <row r="20" spans="1:8" ht="15" thickBot="1" x14ac:dyDescent="0.4">
      <c r="A20" s="3" t="s">
        <v>10</v>
      </c>
      <c r="B20" s="16" t="s">
        <v>11</v>
      </c>
      <c r="C20" s="14">
        <v>25486</v>
      </c>
      <c r="D20" s="14">
        <v>19798.055800000002</v>
      </c>
      <c r="E20" s="14">
        <v>30718.778270292743</v>
      </c>
      <c r="F20" s="14">
        <v>31436</v>
      </c>
      <c r="G20" s="14">
        <v>28850</v>
      </c>
      <c r="H20" s="14">
        <v>40405</v>
      </c>
    </row>
    <row r="21" spans="1:8" x14ac:dyDescent="0.35">
      <c r="A21" s="3"/>
      <c r="B21" s="81"/>
      <c r="C21" s="17"/>
    </row>
    <row r="22" spans="1:8" ht="15" thickBot="1" x14ac:dyDescent="0.4">
      <c r="A22" s="3" t="s">
        <v>12</v>
      </c>
      <c r="B22" s="16" t="s">
        <v>11</v>
      </c>
      <c r="C22" s="14">
        <v>36820</v>
      </c>
      <c r="D22" s="14">
        <v>102129.24536</v>
      </c>
      <c r="E22" s="14">
        <v>102701.66483546681</v>
      </c>
      <c r="F22" s="14">
        <v>80012</v>
      </c>
      <c r="G22" s="14">
        <v>75314</v>
      </c>
      <c r="H22" s="14">
        <v>39847</v>
      </c>
    </row>
    <row r="23" spans="1:8" x14ac:dyDescent="0.35">
      <c r="A23" s="3"/>
      <c r="C23" s="18"/>
    </row>
    <row r="24" spans="1:8" x14ac:dyDescent="0.35">
      <c r="A24" s="6" t="s">
        <v>19</v>
      </c>
      <c r="B24" s="6" t="s">
        <v>110</v>
      </c>
      <c r="C24" s="15">
        <f>SUM(C30,C37,C39,C41)</f>
        <v>323342</v>
      </c>
      <c r="D24" s="15">
        <f t="shared" ref="D24:E24" si="4">SUM(D30,D37,D39,D41)</f>
        <v>48932</v>
      </c>
      <c r="E24" s="15">
        <f t="shared" si="4"/>
        <v>45218</v>
      </c>
      <c r="F24" s="15">
        <f>F30+F37+F39+F41</f>
        <v>34002</v>
      </c>
      <c r="G24" s="58">
        <f>G30+G37+G39+G41</f>
        <v>33181</v>
      </c>
      <c r="H24" s="58">
        <f>H30+H37+H39+H41</f>
        <v>4683</v>
      </c>
    </row>
    <row r="25" spans="1:8" x14ac:dyDescent="0.35">
      <c r="A25" s="3" t="s">
        <v>3</v>
      </c>
      <c r="B25" t="s">
        <v>14</v>
      </c>
      <c r="C25" s="2">
        <v>24703</v>
      </c>
      <c r="D25" s="2">
        <v>5725.9597660078125</v>
      </c>
      <c r="E25" s="2">
        <v>5234.7772696533666</v>
      </c>
      <c r="F25" s="2">
        <v>10551</v>
      </c>
      <c r="G25" s="2">
        <v>10548</v>
      </c>
      <c r="H25">
        <v>502</v>
      </c>
    </row>
    <row r="26" spans="1:8" x14ac:dyDescent="0.35">
      <c r="A26" s="3"/>
      <c r="B26" t="s">
        <v>15</v>
      </c>
      <c r="C26" s="2">
        <v>40150</v>
      </c>
      <c r="D26" s="2">
        <v>5644.325926660159</v>
      </c>
      <c r="E26" s="2">
        <v>5160.1461188743297</v>
      </c>
      <c r="F26" s="2">
        <v>4412</v>
      </c>
      <c r="G26" s="2">
        <v>4409</v>
      </c>
      <c r="H26">
        <v>26</v>
      </c>
    </row>
    <row r="27" spans="1:8" x14ac:dyDescent="0.35">
      <c r="A27" s="3"/>
      <c r="B27" t="s">
        <v>16</v>
      </c>
      <c r="C27" s="2">
        <v>27161</v>
      </c>
      <c r="D27" s="2">
        <v>3023.2670158406777</v>
      </c>
      <c r="E27" s="2">
        <v>2763.9260667822778</v>
      </c>
      <c r="F27" s="2">
        <v>108</v>
      </c>
      <c r="G27" s="2">
        <v>102</v>
      </c>
      <c r="H27">
        <v>95</v>
      </c>
    </row>
    <row r="28" spans="1:8" x14ac:dyDescent="0.35">
      <c r="A28" s="3"/>
      <c r="B28" t="s">
        <v>17</v>
      </c>
      <c r="C28" s="2">
        <v>34434</v>
      </c>
      <c r="D28" s="2">
        <v>3922.7295215941317</v>
      </c>
      <c r="E28" s="2">
        <v>3586.2311601529282</v>
      </c>
      <c r="F28" s="2">
        <v>415</v>
      </c>
      <c r="G28" s="2">
        <v>353</v>
      </c>
      <c r="H28">
        <v>266</v>
      </c>
    </row>
    <row r="29" spans="1:8" x14ac:dyDescent="0.35">
      <c r="A29" s="3"/>
      <c r="B29" t="s">
        <v>18</v>
      </c>
      <c r="C29" s="2">
        <v>27506</v>
      </c>
      <c r="D29" s="2">
        <v>5622.7997621262948</v>
      </c>
      <c r="E29" s="2">
        <v>5140.4665050786398</v>
      </c>
      <c r="F29" s="2">
        <v>857</v>
      </c>
      <c r="G29" s="2">
        <v>745</v>
      </c>
      <c r="H29">
        <v>611</v>
      </c>
    </row>
    <row r="30" spans="1:8" ht="15" thickBot="1" x14ac:dyDescent="0.4">
      <c r="A30" s="3"/>
      <c r="B30" s="82" t="s">
        <v>110</v>
      </c>
      <c r="C30" s="14">
        <f>SUM(C25:C29)</f>
        <v>153954</v>
      </c>
      <c r="D30" s="24">
        <f t="shared" ref="D30" si="5">SUM(D25:D29)</f>
        <v>23939.081992229076</v>
      </c>
      <c r="E30" s="24">
        <f>SUM(E25:E29)</f>
        <v>21885.547120541542</v>
      </c>
      <c r="F30" s="65">
        <f>SUM(F25:F29)</f>
        <v>16343</v>
      </c>
      <c r="G30" s="65">
        <f>SUM(G25:G29)</f>
        <v>16157</v>
      </c>
      <c r="H30" s="65">
        <f>SUM(H25:H29)</f>
        <v>1500</v>
      </c>
    </row>
    <row r="31" spans="1:8" x14ac:dyDescent="0.35">
      <c r="A31" s="3"/>
      <c r="C31" s="2"/>
    </row>
    <row r="32" spans="1:8" x14ac:dyDescent="0.35">
      <c r="A32" s="3" t="s">
        <v>9</v>
      </c>
      <c r="B32" t="s">
        <v>14</v>
      </c>
      <c r="C32" s="2">
        <v>22926</v>
      </c>
      <c r="D32" s="2">
        <v>4847.1772403611494</v>
      </c>
      <c r="E32" s="2">
        <v>4734.1581710199462</v>
      </c>
      <c r="F32" s="2">
        <v>9664</v>
      </c>
      <c r="G32" s="2">
        <v>9661</v>
      </c>
      <c r="H32">
        <v>480</v>
      </c>
    </row>
    <row r="33" spans="1:8" x14ac:dyDescent="0.35">
      <c r="A33" s="3"/>
      <c r="B33" t="s">
        <v>15</v>
      </c>
      <c r="C33" s="2">
        <v>36061</v>
      </c>
      <c r="D33" s="2">
        <v>4916.460271296507</v>
      </c>
      <c r="E33" s="2">
        <v>4801.8257661482012</v>
      </c>
      <c r="F33" s="2">
        <v>3959</v>
      </c>
      <c r="G33" s="2">
        <v>3957</v>
      </c>
      <c r="H33">
        <v>23</v>
      </c>
    </row>
    <row r="34" spans="1:8" x14ac:dyDescent="0.35">
      <c r="A34" s="3"/>
      <c r="B34" t="s">
        <v>16</v>
      </c>
      <c r="C34" s="2">
        <v>23570</v>
      </c>
      <c r="D34" s="2">
        <v>2604.5459772656527</v>
      </c>
      <c r="E34" s="2">
        <v>2543.8171555597219</v>
      </c>
      <c r="F34" s="2">
        <v>84</v>
      </c>
      <c r="G34" s="2">
        <v>80</v>
      </c>
      <c r="H34">
        <v>75</v>
      </c>
    </row>
    <row r="35" spans="1:8" x14ac:dyDescent="0.35">
      <c r="A35" s="3"/>
      <c r="B35" t="s">
        <v>17</v>
      </c>
      <c r="C35" s="2">
        <v>29645</v>
      </c>
      <c r="D35" s="2">
        <v>3487.7108771977937</v>
      </c>
      <c r="E35" s="2">
        <v>3406.3897663892444</v>
      </c>
      <c r="F35" s="2">
        <v>251</v>
      </c>
      <c r="G35" s="2">
        <v>202</v>
      </c>
      <c r="H35">
        <v>164</v>
      </c>
    </row>
    <row r="36" spans="1:8" x14ac:dyDescent="0.35">
      <c r="A36" s="3"/>
      <c r="B36" t="s">
        <v>18</v>
      </c>
      <c r="C36" s="2">
        <v>23764</v>
      </c>
      <c r="D36" s="2">
        <v>5510.403391082391</v>
      </c>
      <c r="E36" s="2">
        <v>5381.9202281872913</v>
      </c>
      <c r="F36" s="2">
        <v>813</v>
      </c>
      <c r="G36" s="2">
        <v>703</v>
      </c>
      <c r="H36">
        <v>565</v>
      </c>
    </row>
    <row r="37" spans="1:8" ht="15" thickBot="1" x14ac:dyDescent="0.4">
      <c r="A37" s="3"/>
      <c r="B37" s="82" t="s">
        <v>110</v>
      </c>
      <c r="C37" s="14">
        <f>SUM(C32:C36)</f>
        <v>135966</v>
      </c>
      <c r="D37" s="24">
        <f t="shared" ref="D37:E37" si="6">SUM(D32:D36)</f>
        <v>21366.297757203494</v>
      </c>
      <c r="E37" s="24">
        <f t="shared" si="6"/>
        <v>20868.111087304405</v>
      </c>
      <c r="F37" s="65">
        <f>SUM(F32:F36)</f>
        <v>14771</v>
      </c>
      <c r="G37" s="65">
        <f>SUM(G32:G36)</f>
        <v>14603</v>
      </c>
      <c r="H37" s="65">
        <f>SUM(H32:H36)</f>
        <v>1307</v>
      </c>
    </row>
    <row r="38" spans="1:8" x14ac:dyDescent="0.35">
      <c r="A38" s="3"/>
      <c r="C38" s="2"/>
    </row>
    <row r="39" spans="1:8" ht="15" thickBot="1" x14ac:dyDescent="0.4">
      <c r="A39" s="3" t="s">
        <v>10</v>
      </c>
      <c r="B39" s="82" t="s">
        <v>11</v>
      </c>
      <c r="C39" s="14">
        <v>25314</v>
      </c>
      <c r="D39" s="24">
        <v>2439.1331059333443</v>
      </c>
      <c r="E39" s="24">
        <v>1837.6217835836385</v>
      </c>
      <c r="F39" s="65">
        <v>1410</v>
      </c>
      <c r="G39" s="65">
        <v>997</v>
      </c>
      <c r="H39" s="65">
        <v>821</v>
      </c>
    </row>
    <row r="40" spans="1:8" x14ac:dyDescent="0.35">
      <c r="A40" s="3"/>
      <c r="C40" s="2"/>
    </row>
    <row r="41" spans="1:8" ht="15" thickBot="1" x14ac:dyDescent="0.4">
      <c r="A41" s="3" t="s">
        <v>12</v>
      </c>
      <c r="B41" s="82" t="s">
        <v>11</v>
      </c>
      <c r="C41" s="14">
        <v>8108</v>
      </c>
      <c r="D41" s="24">
        <v>1187.4871446340869</v>
      </c>
      <c r="E41" s="24">
        <v>626.72000857041462</v>
      </c>
      <c r="F41" s="65">
        <v>1478</v>
      </c>
      <c r="G41" s="65">
        <v>1424</v>
      </c>
      <c r="H41" s="65">
        <v>1055</v>
      </c>
    </row>
    <row r="42" spans="1:8" x14ac:dyDescent="0.35">
      <c r="C42" s="2"/>
    </row>
    <row r="43" spans="1:8" x14ac:dyDescent="0.35">
      <c r="A43" s="6" t="s">
        <v>20</v>
      </c>
      <c r="B43" s="6" t="s">
        <v>110</v>
      </c>
      <c r="C43" s="15">
        <f>SUM(C49,C56,C58,C60)</f>
        <v>37146</v>
      </c>
      <c r="D43" s="15">
        <f t="shared" ref="D43:E43" si="7">SUM(D49,D56,D58,D60)</f>
        <v>33901</v>
      </c>
      <c r="E43" s="15">
        <f t="shared" si="7"/>
        <v>27270</v>
      </c>
      <c r="F43" s="15">
        <f>F49+F56+F58+F60</f>
        <v>27398</v>
      </c>
      <c r="G43" s="58">
        <f>G49+G56+G58+G60</f>
        <v>26077</v>
      </c>
      <c r="H43" s="58">
        <f>H49+H56+H58+H60</f>
        <v>23044</v>
      </c>
    </row>
    <row r="44" spans="1:8" x14ac:dyDescent="0.35">
      <c r="A44" s="3" t="s">
        <v>3</v>
      </c>
      <c r="B44" t="s">
        <v>14</v>
      </c>
      <c r="C44" s="2">
        <v>264</v>
      </c>
      <c r="D44" s="2">
        <v>282</v>
      </c>
      <c r="E44" s="2">
        <v>208</v>
      </c>
      <c r="F44" s="2">
        <v>180</v>
      </c>
      <c r="G44" s="2">
        <v>166</v>
      </c>
      <c r="H44" s="2">
        <v>135</v>
      </c>
    </row>
    <row r="45" spans="1:8" x14ac:dyDescent="0.35">
      <c r="A45" s="3"/>
      <c r="B45" t="s">
        <v>15</v>
      </c>
      <c r="C45" s="2">
        <v>445</v>
      </c>
      <c r="D45" s="2">
        <v>430</v>
      </c>
      <c r="E45" s="2">
        <v>420</v>
      </c>
      <c r="F45" s="2">
        <v>307</v>
      </c>
      <c r="G45" s="2">
        <v>269</v>
      </c>
      <c r="H45" s="2">
        <v>267</v>
      </c>
    </row>
    <row r="46" spans="1:8" x14ac:dyDescent="0.35">
      <c r="A46" s="3"/>
      <c r="B46" t="s">
        <v>16</v>
      </c>
      <c r="C46" s="2">
        <v>1193</v>
      </c>
      <c r="D46" s="2">
        <v>1173</v>
      </c>
      <c r="E46" s="2">
        <v>850</v>
      </c>
      <c r="F46" s="2">
        <v>760</v>
      </c>
      <c r="G46" s="2">
        <v>670</v>
      </c>
      <c r="H46" s="2">
        <v>528</v>
      </c>
    </row>
    <row r="47" spans="1:8" x14ac:dyDescent="0.35">
      <c r="A47" s="3"/>
      <c r="B47" t="s">
        <v>17</v>
      </c>
      <c r="C47" s="2">
        <v>4237</v>
      </c>
      <c r="D47" s="2">
        <v>4201</v>
      </c>
      <c r="E47" s="2">
        <v>3170</v>
      </c>
      <c r="F47" s="2">
        <v>2921</v>
      </c>
      <c r="G47" s="2">
        <v>2731</v>
      </c>
      <c r="H47" s="2">
        <v>2625</v>
      </c>
    </row>
    <row r="48" spans="1:8" x14ac:dyDescent="0.35">
      <c r="A48" s="3"/>
      <c r="B48" t="s">
        <v>18</v>
      </c>
      <c r="C48" s="2">
        <v>7497</v>
      </c>
      <c r="D48" s="2">
        <v>6802</v>
      </c>
      <c r="E48" s="2">
        <v>6274</v>
      </c>
      <c r="F48" s="2">
        <v>5770</v>
      </c>
      <c r="G48" s="2">
        <v>5409</v>
      </c>
      <c r="H48" s="2">
        <v>5563</v>
      </c>
    </row>
    <row r="49" spans="1:8" ht="15" thickBot="1" x14ac:dyDescent="0.4">
      <c r="A49" s="3"/>
      <c r="B49" s="82" t="s">
        <v>110</v>
      </c>
      <c r="C49" s="14">
        <f>SUM(C44:C48)</f>
        <v>13636</v>
      </c>
      <c r="D49" s="24">
        <f t="shared" ref="D49:E49" si="8">SUM(D44:D48)</f>
        <v>12888</v>
      </c>
      <c r="E49" s="24">
        <f t="shared" si="8"/>
        <v>10922</v>
      </c>
      <c r="F49" s="66">
        <f>SUM(F44:F48)</f>
        <v>9938</v>
      </c>
      <c r="G49" s="66">
        <f>SUM(G44:G48)</f>
        <v>9245</v>
      </c>
      <c r="H49" s="66">
        <f>SUM(H44:H48)</f>
        <v>9118</v>
      </c>
    </row>
    <row r="50" spans="1:8" x14ac:dyDescent="0.35">
      <c r="A50" s="3"/>
      <c r="C50" s="2"/>
    </row>
    <row r="51" spans="1:8" x14ac:dyDescent="0.35">
      <c r="A51" s="3" t="s">
        <v>9</v>
      </c>
      <c r="B51" t="s">
        <v>14</v>
      </c>
      <c r="C51" s="2">
        <v>272</v>
      </c>
      <c r="D51" s="2">
        <v>307</v>
      </c>
      <c r="E51" s="2">
        <v>208</v>
      </c>
      <c r="F51" s="2">
        <v>160</v>
      </c>
      <c r="G51" s="2">
        <v>153</v>
      </c>
      <c r="H51" s="2">
        <v>129</v>
      </c>
    </row>
    <row r="52" spans="1:8" x14ac:dyDescent="0.35">
      <c r="A52" s="3"/>
      <c r="B52" t="s">
        <v>15</v>
      </c>
      <c r="C52" s="2">
        <v>483</v>
      </c>
      <c r="D52" s="2">
        <v>446</v>
      </c>
      <c r="E52" s="2">
        <v>422</v>
      </c>
      <c r="F52" s="2">
        <v>374</v>
      </c>
      <c r="G52" s="2">
        <v>329</v>
      </c>
      <c r="H52" s="2">
        <v>295</v>
      </c>
    </row>
    <row r="53" spans="1:8" x14ac:dyDescent="0.35">
      <c r="A53" s="3"/>
      <c r="B53" t="s">
        <v>16</v>
      </c>
      <c r="C53" s="2">
        <v>1210</v>
      </c>
      <c r="D53" s="2">
        <v>1210</v>
      </c>
      <c r="E53" s="2">
        <v>920</v>
      </c>
      <c r="F53" s="2">
        <v>807</v>
      </c>
      <c r="G53" s="2">
        <v>707</v>
      </c>
      <c r="H53" s="2">
        <v>562</v>
      </c>
    </row>
    <row r="54" spans="1:8" x14ac:dyDescent="0.35">
      <c r="A54" s="3"/>
      <c r="B54" t="s">
        <v>17</v>
      </c>
      <c r="C54" s="2">
        <v>4110</v>
      </c>
      <c r="D54" s="2">
        <v>3976</v>
      </c>
      <c r="E54" s="2">
        <v>3268</v>
      </c>
      <c r="F54" s="2">
        <v>3142</v>
      </c>
      <c r="G54" s="2">
        <v>3039</v>
      </c>
      <c r="H54" s="2">
        <v>2853</v>
      </c>
    </row>
    <row r="55" spans="1:8" x14ac:dyDescent="0.35">
      <c r="A55" s="3"/>
      <c r="B55" t="s">
        <v>18</v>
      </c>
      <c r="C55" s="2">
        <v>6236</v>
      </c>
      <c r="D55" s="2">
        <v>5363</v>
      </c>
      <c r="E55" s="2">
        <v>5138</v>
      </c>
      <c r="F55" s="2">
        <v>5120</v>
      </c>
      <c r="G55" s="2">
        <v>4946</v>
      </c>
      <c r="H55" s="2">
        <v>5050</v>
      </c>
    </row>
    <row r="56" spans="1:8" ht="15" thickBot="1" x14ac:dyDescent="0.4">
      <c r="A56" s="3"/>
      <c r="B56" s="82" t="s">
        <v>110</v>
      </c>
      <c r="C56" s="14">
        <f>SUM(C51:C55)</f>
        <v>12311</v>
      </c>
      <c r="D56" s="24">
        <f t="shared" ref="D56:E56" si="9">SUM(D51:D55)</f>
        <v>11302</v>
      </c>
      <c r="E56" s="24">
        <f t="shared" si="9"/>
        <v>9956</v>
      </c>
      <c r="F56" s="66">
        <f>SUM(F51:F55)</f>
        <v>9603</v>
      </c>
      <c r="G56" s="66">
        <f>SUM(G51:G55)</f>
        <v>9174</v>
      </c>
      <c r="H56" s="66">
        <f>SUM(H51:H55)</f>
        <v>8889</v>
      </c>
    </row>
    <row r="57" spans="1:8" x14ac:dyDescent="0.35">
      <c r="A57" s="3"/>
      <c r="C57" s="2"/>
    </row>
    <row r="58" spans="1:8" ht="15" thickBot="1" x14ac:dyDescent="0.4">
      <c r="A58" s="3" t="s">
        <v>10</v>
      </c>
      <c r="B58" s="16" t="s">
        <v>11</v>
      </c>
      <c r="C58" s="14">
        <v>5209</v>
      </c>
      <c r="D58" s="14">
        <v>3877</v>
      </c>
      <c r="E58" s="14">
        <v>1977</v>
      </c>
      <c r="F58" s="65">
        <v>2958</v>
      </c>
      <c r="G58" s="65">
        <v>2536</v>
      </c>
      <c r="H58" s="65">
        <v>1553</v>
      </c>
    </row>
    <row r="59" spans="1:8" x14ac:dyDescent="0.35">
      <c r="A59" s="3"/>
      <c r="C59" s="2"/>
    </row>
    <row r="60" spans="1:8" ht="15" thickBot="1" x14ac:dyDescent="0.4">
      <c r="A60" s="3" t="s">
        <v>12</v>
      </c>
      <c r="B60" s="16" t="s">
        <v>11</v>
      </c>
      <c r="C60" s="14">
        <v>5990</v>
      </c>
      <c r="D60" s="14">
        <v>5834</v>
      </c>
      <c r="E60" s="14">
        <v>4415</v>
      </c>
      <c r="F60" s="65">
        <v>4899</v>
      </c>
      <c r="G60" s="65">
        <v>5122</v>
      </c>
      <c r="H60" s="65">
        <v>3484</v>
      </c>
    </row>
    <row r="61" spans="1:8" x14ac:dyDescent="0.35">
      <c r="A61" s="3"/>
      <c r="C61" s="2"/>
    </row>
    <row r="62" spans="1:8" x14ac:dyDescent="0.35">
      <c r="A62" s="6" t="s">
        <v>21</v>
      </c>
      <c r="B62" s="6" t="s">
        <v>110</v>
      </c>
      <c r="C62" s="15">
        <f>SUM(C68,C75,C77,C79)</f>
        <v>96151</v>
      </c>
      <c r="D62" s="15">
        <f t="shared" ref="D62" si="10">SUM(D68,D75,D77,D79)</f>
        <v>95765</v>
      </c>
      <c r="E62" s="15">
        <f>SUM(E68,E75,E77,E79)</f>
        <v>78614</v>
      </c>
      <c r="F62" s="15">
        <f>F68+F75+F77+F79</f>
        <v>62385</v>
      </c>
      <c r="G62" s="58">
        <f>G68+G75+G77+G79</f>
        <v>64832</v>
      </c>
      <c r="H62" s="58">
        <f>H68+H75+H77+H79</f>
        <v>68015</v>
      </c>
    </row>
    <row r="63" spans="1:8" x14ac:dyDescent="0.35">
      <c r="A63" s="3" t="s">
        <v>3</v>
      </c>
      <c r="B63" t="s">
        <v>14</v>
      </c>
      <c r="C63" s="2">
        <v>1</v>
      </c>
      <c r="D63" s="2">
        <v>0</v>
      </c>
      <c r="E63" s="2">
        <v>0</v>
      </c>
      <c r="F63" s="2">
        <v>2</v>
      </c>
      <c r="G63" s="2">
        <v>2</v>
      </c>
      <c r="H63" s="2">
        <v>2</v>
      </c>
    </row>
    <row r="64" spans="1:8" x14ac:dyDescent="0.35">
      <c r="A64" s="3"/>
      <c r="B64" t="s">
        <v>15</v>
      </c>
      <c r="C64" s="2">
        <v>143</v>
      </c>
      <c r="D64" s="2">
        <v>245</v>
      </c>
      <c r="E64" s="2">
        <v>948</v>
      </c>
      <c r="F64" s="2">
        <v>652</v>
      </c>
      <c r="G64" s="2">
        <v>776</v>
      </c>
      <c r="H64" s="2">
        <v>1089</v>
      </c>
    </row>
    <row r="65" spans="1:8" x14ac:dyDescent="0.35">
      <c r="A65" s="3"/>
      <c r="B65" t="s">
        <v>16</v>
      </c>
      <c r="C65" s="2">
        <v>19098</v>
      </c>
      <c r="D65" s="2">
        <v>18624</v>
      </c>
      <c r="E65" s="2">
        <v>14117</v>
      </c>
      <c r="F65" s="2">
        <v>9889</v>
      </c>
      <c r="G65" s="2">
        <v>10287</v>
      </c>
      <c r="H65" s="2">
        <v>11073</v>
      </c>
    </row>
    <row r="66" spans="1:8" x14ac:dyDescent="0.35">
      <c r="A66" s="3"/>
      <c r="B66" t="s">
        <v>17</v>
      </c>
      <c r="C66" s="2">
        <v>24841</v>
      </c>
      <c r="D66" s="2">
        <v>25531</v>
      </c>
      <c r="E66" s="2">
        <v>21551</v>
      </c>
      <c r="F66" s="2">
        <v>17512</v>
      </c>
      <c r="G66" s="2">
        <v>17995</v>
      </c>
      <c r="H66" s="2">
        <v>18332</v>
      </c>
    </row>
    <row r="67" spans="1:8" x14ac:dyDescent="0.35">
      <c r="A67" s="3"/>
      <c r="B67" t="s">
        <v>18</v>
      </c>
      <c r="C67" s="2">
        <v>4256</v>
      </c>
      <c r="D67" s="2">
        <v>5133</v>
      </c>
      <c r="E67" s="2">
        <v>4404</v>
      </c>
      <c r="F67" s="2">
        <v>3637</v>
      </c>
      <c r="G67" s="2">
        <v>3874</v>
      </c>
      <c r="H67" s="2">
        <v>2912</v>
      </c>
    </row>
    <row r="68" spans="1:8" ht="15" thickBot="1" x14ac:dyDescent="0.4">
      <c r="A68" s="3"/>
      <c r="B68" s="82" t="s">
        <v>110</v>
      </c>
      <c r="C68" s="14">
        <f>SUM(C63:C67)</f>
        <v>48339</v>
      </c>
      <c r="D68" s="24">
        <f t="shared" ref="D68:E68" si="11">SUM(D63:D67)</f>
        <v>49533</v>
      </c>
      <c r="E68" s="24">
        <f t="shared" si="11"/>
        <v>41020</v>
      </c>
      <c r="F68" s="66">
        <f>SUM(F63:F67)</f>
        <v>31692</v>
      </c>
      <c r="G68" s="66">
        <f>SUM(G63:G67)</f>
        <v>32934</v>
      </c>
      <c r="H68" s="66">
        <f>SUM(H63:H67)</f>
        <v>33408</v>
      </c>
    </row>
    <row r="69" spans="1:8" x14ac:dyDescent="0.35">
      <c r="A69" s="3"/>
      <c r="C69" s="2"/>
    </row>
    <row r="70" spans="1:8" x14ac:dyDescent="0.35">
      <c r="A70" s="3" t="s">
        <v>9</v>
      </c>
      <c r="B70" t="s">
        <v>14</v>
      </c>
      <c r="C70" s="2">
        <v>0</v>
      </c>
      <c r="D70" s="2">
        <v>0</v>
      </c>
      <c r="E70" s="2">
        <v>0</v>
      </c>
      <c r="F70" s="2">
        <v>0</v>
      </c>
      <c r="G70" s="2">
        <v>0</v>
      </c>
      <c r="H70" s="2">
        <v>0</v>
      </c>
    </row>
    <row r="71" spans="1:8" x14ac:dyDescent="0.35">
      <c r="A71" s="3"/>
      <c r="B71" t="s">
        <v>15</v>
      </c>
      <c r="C71" s="2">
        <v>91</v>
      </c>
      <c r="D71" s="2">
        <v>124</v>
      </c>
      <c r="E71" s="2">
        <v>508</v>
      </c>
      <c r="F71" s="2">
        <v>365</v>
      </c>
      <c r="G71" s="2">
        <v>467</v>
      </c>
      <c r="H71" s="2">
        <v>760</v>
      </c>
    </row>
    <row r="72" spans="1:8" x14ac:dyDescent="0.35">
      <c r="A72" s="3"/>
      <c r="B72" t="s">
        <v>16</v>
      </c>
      <c r="C72" s="2">
        <v>11088</v>
      </c>
      <c r="D72" s="2">
        <v>10990</v>
      </c>
      <c r="E72" s="2">
        <v>8393</v>
      </c>
      <c r="F72" s="2">
        <v>6107</v>
      </c>
      <c r="G72" s="2">
        <v>6532</v>
      </c>
      <c r="H72" s="2">
        <v>7773</v>
      </c>
    </row>
    <row r="73" spans="1:8" x14ac:dyDescent="0.35">
      <c r="A73" s="3"/>
      <c r="B73" t="s">
        <v>17</v>
      </c>
      <c r="C73" s="2">
        <v>11614</v>
      </c>
      <c r="D73" s="2">
        <v>11847</v>
      </c>
      <c r="E73" s="2">
        <v>10386</v>
      </c>
      <c r="F73" s="2">
        <v>8556</v>
      </c>
      <c r="G73" s="2">
        <v>9169</v>
      </c>
      <c r="H73" s="2">
        <v>9983</v>
      </c>
    </row>
    <row r="74" spans="1:8" x14ac:dyDescent="0.35">
      <c r="A74" s="3"/>
      <c r="B74" t="s">
        <v>18</v>
      </c>
      <c r="C74" s="2">
        <v>1173</v>
      </c>
      <c r="D74" s="2">
        <v>1470</v>
      </c>
      <c r="E74" s="2">
        <v>1285</v>
      </c>
      <c r="F74" s="2">
        <v>1060</v>
      </c>
      <c r="G74" s="2">
        <v>1163</v>
      </c>
      <c r="H74" s="2">
        <v>894</v>
      </c>
    </row>
    <row r="75" spans="1:8" ht="15" thickBot="1" x14ac:dyDescent="0.4">
      <c r="A75" s="3"/>
      <c r="B75" s="82" t="s">
        <v>110</v>
      </c>
      <c r="C75" s="14">
        <f>SUM(C70:C74)</f>
        <v>23966</v>
      </c>
      <c r="D75" s="24">
        <f t="shared" ref="D75:E75" si="12">SUM(D70:D74)</f>
        <v>24431</v>
      </c>
      <c r="E75" s="24">
        <f t="shared" si="12"/>
        <v>20572</v>
      </c>
      <c r="F75" s="66">
        <f>SUM(F70:F74)</f>
        <v>16088</v>
      </c>
      <c r="G75" s="66">
        <f>SUM(G70:G74)</f>
        <v>17331</v>
      </c>
      <c r="H75" s="66">
        <f>SUM(H70:H74)</f>
        <v>19410</v>
      </c>
    </row>
    <row r="76" spans="1:8" x14ac:dyDescent="0.35">
      <c r="A76" s="3"/>
      <c r="C76" s="2"/>
    </row>
    <row r="77" spans="1:8" ht="15" thickBot="1" x14ac:dyDescent="0.4">
      <c r="A77" s="3" t="s">
        <v>10</v>
      </c>
      <c r="B77" s="16" t="s">
        <v>11</v>
      </c>
      <c r="C77" s="14">
        <v>14673</v>
      </c>
      <c r="D77" s="14">
        <v>13157</v>
      </c>
      <c r="E77" s="14">
        <v>9900</v>
      </c>
      <c r="F77" s="65">
        <v>8630</v>
      </c>
      <c r="G77" s="65">
        <v>8155</v>
      </c>
      <c r="H77" s="65">
        <v>7765</v>
      </c>
    </row>
    <row r="78" spans="1:8" x14ac:dyDescent="0.35">
      <c r="A78" s="3"/>
      <c r="C78" s="2"/>
      <c r="F78" s="2"/>
    </row>
    <row r="79" spans="1:8" ht="15" thickBot="1" x14ac:dyDescent="0.4">
      <c r="A79" s="3" t="s">
        <v>12</v>
      </c>
      <c r="B79" s="16" t="s">
        <v>11</v>
      </c>
      <c r="C79" s="14">
        <v>9173</v>
      </c>
      <c r="D79" s="14">
        <v>8644</v>
      </c>
      <c r="E79" s="14">
        <v>7122</v>
      </c>
      <c r="F79" s="65">
        <v>5975</v>
      </c>
      <c r="G79" s="65">
        <v>6412</v>
      </c>
      <c r="H79" s="65">
        <v>7432</v>
      </c>
    </row>
    <row r="80" spans="1:8" x14ac:dyDescent="0.35">
      <c r="A80" s="3"/>
      <c r="C80" s="18"/>
    </row>
    <row r="81" spans="1:8" x14ac:dyDescent="0.35">
      <c r="A81" s="6" t="s">
        <v>133</v>
      </c>
      <c r="B81" s="6" t="s">
        <v>110</v>
      </c>
      <c r="C81" s="15">
        <f>SUM(C87,C94,C96,C98)</f>
        <v>114188</v>
      </c>
      <c r="D81" s="15">
        <f t="shared" ref="D81:E81" si="13">SUM(D87,D94,D96,D98)</f>
        <v>172690</v>
      </c>
      <c r="E81" s="15">
        <f t="shared" si="13"/>
        <v>191065</v>
      </c>
      <c r="F81" s="15">
        <f>F87+F94+F96+F98</f>
        <v>342599</v>
      </c>
      <c r="G81" s="58">
        <f>G87+G94+G96+G98</f>
        <v>317162</v>
      </c>
      <c r="H81" s="58">
        <f>H87+H94+H96+H98</f>
        <v>326667</v>
      </c>
    </row>
    <row r="82" spans="1:8" x14ac:dyDescent="0.35">
      <c r="A82" s="3" t="s">
        <v>3</v>
      </c>
      <c r="B82" t="s">
        <v>14</v>
      </c>
      <c r="C82" s="2">
        <v>2596</v>
      </c>
      <c r="D82" s="2">
        <v>3169</v>
      </c>
      <c r="E82" s="2">
        <v>3549</v>
      </c>
      <c r="F82" s="2">
        <v>18169</v>
      </c>
      <c r="G82" s="2">
        <v>6183</v>
      </c>
      <c r="H82" s="2">
        <v>5715</v>
      </c>
    </row>
    <row r="83" spans="1:8" x14ac:dyDescent="0.35">
      <c r="A83" s="3"/>
      <c r="B83" t="s">
        <v>15</v>
      </c>
      <c r="C83" s="2">
        <v>11530</v>
      </c>
      <c r="D83" s="2">
        <v>16470</v>
      </c>
      <c r="E83" s="2">
        <v>15630</v>
      </c>
      <c r="F83" s="2">
        <v>20083</v>
      </c>
      <c r="G83" s="2">
        <v>17366</v>
      </c>
      <c r="H83" s="2">
        <v>15527</v>
      </c>
    </row>
    <row r="84" spans="1:8" x14ac:dyDescent="0.35">
      <c r="A84" s="3"/>
      <c r="B84" t="s">
        <v>16</v>
      </c>
      <c r="C84" s="2">
        <v>14355</v>
      </c>
      <c r="D84" s="2">
        <v>19026</v>
      </c>
      <c r="E84" s="2">
        <v>19238</v>
      </c>
      <c r="F84" s="2">
        <v>33810</v>
      </c>
      <c r="G84" s="2">
        <v>32205</v>
      </c>
      <c r="H84" s="2">
        <v>31888</v>
      </c>
    </row>
    <row r="85" spans="1:8" x14ac:dyDescent="0.35">
      <c r="A85" s="3"/>
      <c r="B85" t="s">
        <v>17</v>
      </c>
      <c r="C85" s="2">
        <v>17909</v>
      </c>
      <c r="D85" s="2">
        <v>24144</v>
      </c>
      <c r="E85" s="2">
        <v>26979</v>
      </c>
      <c r="F85" s="2">
        <v>50261</v>
      </c>
      <c r="G85" s="2">
        <v>51567</v>
      </c>
      <c r="H85" s="2">
        <v>56030</v>
      </c>
    </row>
    <row r="86" spans="1:8" x14ac:dyDescent="0.35">
      <c r="A86" s="3"/>
      <c r="B86" t="s">
        <v>18</v>
      </c>
      <c r="C86" s="2">
        <v>12890</v>
      </c>
      <c r="D86" s="2">
        <v>20044</v>
      </c>
      <c r="E86" s="2">
        <v>26617</v>
      </c>
      <c r="F86" s="2">
        <v>44279</v>
      </c>
      <c r="G86" s="2">
        <v>47771</v>
      </c>
      <c r="H86" s="2">
        <v>54159</v>
      </c>
    </row>
    <row r="87" spans="1:8" ht="15" thickBot="1" x14ac:dyDescent="0.4">
      <c r="A87" s="3"/>
      <c r="B87" s="82" t="s">
        <v>110</v>
      </c>
      <c r="C87" s="14">
        <f>SUM(C82:C86)</f>
        <v>59280</v>
      </c>
      <c r="D87" s="24">
        <f t="shared" ref="D87:E87" si="14">SUM(D82:D86)</f>
        <v>82853</v>
      </c>
      <c r="E87" s="24">
        <f t="shared" si="14"/>
        <v>92013</v>
      </c>
      <c r="F87" s="83">
        <f>SUM(F82:F86)</f>
        <v>166602</v>
      </c>
      <c r="G87" s="65">
        <f>SUM(G82:G86)</f>
        <v>155092</v>
      </c>
      <c r="H87" s="65">
        <f>SUM(H82:H86)</f>
        <v>163319</v>
      </c>
    </row>
    <row r="88" spans="1:8" x14ac:dyDescent="0.35">
      <c r="A88" s="3"/>
      <c r="C88" s="2"/>
      <c r="F88" s="107" t="s">
        <v>368</v>
      </c>
    </row>
    <row r="89" spans="1:8" x14ac:dyDescent="0.35">
      <c r="A89" s="3" t="s">
        <v>9</v>
      </c>
      <c r="B89" t="s">
        <v>14</v>
      </c>
      <c r="C89" s="2">
        <v>2405</v>
      </c>
      <c r="D89" s="2">
        <v>3031</v>
      </c>
      <c r="E89" s="2">
        <v>3344</v>
      </c>
      <c r="F89" s="2">
        <v>17057</v>
      </c>
      <c r="G89" s="2">
        <v>5654</v>
      </c>
      <c r="H89" s="2">
        <v>5224</v>
      </c>
    </row>
    <row r="90" spans="1:8" x14ac:dyDescent="0.35">
      <c r="A90" s="3"/>
      <c r="B90" t="s">
        <v>15</v>
      </c>
      <c r="C90" s="2">
        <v>12010</v>
      </c>
      <c r="D90" s="2">
        <v>16523</v>
      </c>
      <c r="E90" s="2">
        <v>15875</v>
      </c>
      <c r="F90" s="2">
        <v>19799</v>
      </c>
      <c r="G90" s="2">
        <v>16814</v>
      </c>
      <c r="H90" s="2">
        <v>14682</v>
      </c>
    </row>
    <row r="91" spans="1:8" x14ac:dyDescent="0.35">
      <c r="A91" s="3"/>
      <c r="B91" t="s">
        <v>16</v>
      </c>
      <c r="C91" s="2">
        <v>11442</v>
      </c>
      <c r="D91" s="2">
        <v>15260</v>
      </c>
      <c r="E91" s="2">
        <v>15647</v>
      </c>
      <c r="F91" s="2">
        <v>27908</v>
      </c>
      <c r="G91" s="2">
        <v>26553</v>
      </c>
      <c r="H91" s="2">
        <v>26681</v>
      </c>
    </row>
    <row r="92" spans="1:8" x14ac:dyDescent="0.35">
      <c r="A92" s="3"/>
      <c r="B92" t="s">
        <v>17</v>
      </c>
      <c r="C92" s="2">
        <v>14063</v>
      </c>
      <c r="D92" s="2">
        <v>19270</v>
      </c>
      <c r="E92" s="2">
        <v>21710</v>
      </c>
      <c r="F92" s="2">
        <v>42329</v>
      </c>
      <c r="G92" s="2">
        <v>43426</v>
      </c>
      <c r="H92" s="2">
        <v>47042</v>
      </c>
    </row>
    <row r="93" spans="1:8" x14ac:dyDescent="0.35">
      <c r="A93" s="3"/>
      <c r="B93" t="s">
        <v>18</v>
      </c>
      <c r="C93" s="2">
        <v>9643</v>
      </c>
      <c r="D93" s="2">
        <v>14820</v>
      </c>
      <c r="E93" s="2">
        <v>18847</v>
      </c>
      <c r="F93" s="2">
        <v>38948</v>
      </c>
      <c r="G93" s="2">
        <v>42664</v>
      </c>
      <c r="H93" s="2">
        <v>47751</v>
      </c>
    </row>
    <row r="94" spans="1:8" ht="15" thickBot="1" x14ac:dyDescent="0.4">
      <c r="A94" s="3"/>
      <c r="B94" s="82" t="s">
        <v>110</v>
      </c>
      <c r="C94" s="14">
        <f>SUM(C89:C93)</f>
        <v>49563</v>
      </c>
      <c r="D94" s="24">
        <f t="shared" ref="D94:E94" si="15">SUM(D89:D93)</f>
        <v>68904</v>
      </c>
      <c r="E94" s="24">
        <f t="shared" si="15"/>
        <v>75423</v>
      </c>
      <c r="F94" s="83">
        <f>SUM(F89:F93)</f>
        <v>146041</v>
      </c>
      <c r="G94" s="65">
        <f>SUM(G89:G93)</f>
        <v>135111</v>
      </c>
      <c r="H94" s="65">
        <f>SUM(H89:H93)</f>
        <v>141380</v>
      </c>
    </row>
    <row r="95" spans="1:8" x14ac:dyDescent="0.35">
      <c r="A95" s="3"/>
      <c r="C95" s="2"/>
      <c r="F95" s="107" t="s">
        <v>368</v>
      </c>
    </row>
    <row r="96" spans="1:8" ht="15" thickBot="1" x14ac:dyDescent="0.4">
      <c r="A96" s="3" t="s">
        <v>10</v>
      </c>
      <c r="B96" s="16" t="s">
        <v>11</v>
      </c>
      <c r="C96" s="14">
        <v>3726</v>
      </c>
      <c r="D96" s="14">
        <v>3184</v>
      </c>
      <c r="E96" s="14">
        <v>4901</v>
      </c>
      <c r="F96" s="65">
        <v>7773</v>
      </c>
      <c r="G96" s="65">
        <v>8087</v>
      </c>
      <c r="H96" s="65">
        <v>7743</v>
      </c>
    </row>
    <row r="97" spans="1:8" x14ac:dyDescent="0.35">
      <c r="A97" s="3"/>
      <c r="C97" s="2"/>
    </row>
    <row r="98" spans="1:8" ht="15" thickBot="1" x14ac:dyDescent="0.4">
      <c r="A98" s="3" t="s">
        <v>12</v>
      </c>
      <c r="B98" s="16" t="s">
        <v>11</v>
      </c>
      <c r="C98" s="14">
        <v>1619</v>
      </c>
      <c r="D98" s="14">
        <v>17749</v>
      </c>
      <c r="E98" s="14">
        <v>18728</v>
      </c>
      <c r="F98" s="65">
        <v>22183</v>
      </c>
      <c r="G98" s="65">
        <v>18872</v>
      </c>
      <c r="H98" s="65">
        <v>14225</v>
      </c>
    </row>
    <row r="99" spans="1:8" x14ac:dyDescent="0.35">
      <c r="A99" s="3"/>
      <c r="C99" s="18"/>
    </row>
    <row r="100" spans="1:8" x14ac:dyDescent="0.35">
      <c r="A100" s="6" t="s">
        <v>134</v>
      </c>
      <c r="B100" s="6" t="s">
        <v>110</v>
      </c>
      <c r="C100" s="15">
        <f>SUM(C106,C113,C115,C117)</f>
        <v>78514</v>
      </c>
      <c r="D100" s="15">
        <f>SUM(D106,D113,D115,D117)</f>
        <v>84954</v>
      </c>
      <c r="E100" s="15">
        <f>SUM(E106,E113,E115,E117)</f>
        <v>60418</v>
      </c>
      <c r="F100" s="15">
        <f>F106+F113+F115+F117</f>
        <v>5628</v>
      </c>
      <c r="G100" s="58">
        <f>G106+G113+G115+G117</f>
        <v>4998</v>
      </c>
      <c r="H100" s="58">
        <f>H106+H113+H115+H117</f>
        <v>1301</v>
      </c>
    </row>
    <row r="101" spans="1:8" x14ac:dyDescent="0.35">
      <c r="A101" s="3" t="s">
        <v>3</v>
      </c>
      <c r="B101" t="s">
        <v>14</v>
      </c>
      <c r="C101" s="2">
        <v>2721</v>
      </c>
      <c r="D101" s="2">
        <v>3394</v>
      </c>
      <c r="E101" s="2">
        <v>2749</v>
      </c>
      <c r="F101" s="2">
        <v>6</v>
      </c>
      <c r="G101" s="2">
        <v>5</v>
      </c>
      <c r="H101">
        <v>4</v>
      </c>
    </row>
    <row r="102" spans="1:8" x14ac:dyDescent="0.35">
      <c r="A102" s="3"/>
      <c r="B102" t="s">
        <v>15</v>
      </c>
      <c r="C102" s="2">
        <v>5407</v>
      </c>
      <c r="D102" s="2">
        <v>6137</v>
      </c>
      <c r="E102" s="2">
        <v>3382</v>
      </c>
      <c r="F102" s="2">
        <v>63</v>
      </c>
      <c r="G102" s="2">
        <v>60</v>
      </c>
      <c r="H102">
        <v>57</v>
      </c>
    </row>
    <row r="103" spans="1:8" x14ac:dyDescent="0.35">
      <c r="A103" s="3"/>
      <c r="B103" t="s">
        <v>16</v>
      </c>
      <c r="C103" s="2">
        <v>9050</v>
      </c>
      <c r="D103" s="2">
        <v>8882</v>
      </c>
      <c r="E103" s="2">
        <v>7373</v>
      </c>
      <c r="F103" s="2">
        <v>17</v>
      </c>
      <c r="G103" s="2">
        <v>14</v>
      </c>
      <c r="H103">
        <v>8</v>
      </c>
    </row>
    <row r="104" spans="1:8" x14ac:dyDescent="0.35">
      <c r="A104" s="3"/>
      <c r="B104" t="s">
        <v>17</v>
      </c>
      <c r="C104" s="2">
        <v>10964</v>
      </c>
      <c r="D104" s="2">
        <v>11430</v>
      </c>
      <c r="E104" s="2">
        <v>9505</v>
      </c>
      <c r="F104" s="2">
        <v>86</v>
      </c>
      <c r="G104" s="2">
        <v>76</v>
      </c>
      <c r="H104">
        <v>55</v>
      </c>
    </row>
    <row r="105" spans="1:8" x14ac:dyDescent="0.35">
      <c r="A105" s="3"/>
      <c r="B105" t="s">
        <v>18</v>
      </c>
      <c r="C105" s="2">
        <v>7190</v>
      </c>
      <c r="D105" s="2">
        <v>8286</v>
      </c>
      <c r="E105" s="2">
        <v>5847</v>
      </c>
      <c r="F105" s="2">
        <v>210</v>
      </c>
      <c r="G105" s="2">
        <v>186</v>
      </c>
      <c r="H105">
        <v>171</v>
      </c>
    </row>
    <row r="106" spans="1:8" ht="15" thickBot="1" x14ac:dyDescent="0.4">
      <c r="A106" s="3"/>
      <c r="B106" s="82" t="s">
        <v>110</v>
      </c>
      <c r="C106" s="14">
        <f>SUM(C101:C105)</f>
        <v>35332</v>
      </c>
      <c r="D106" s="24">
        <f t="shared" ref="D106:E106" si="16">SUM(D101:D105)</f>
        <v>38129</v>
      </c>
      <c r="E106" s="24">
        <f t="shared" si="16"/>
        <v>28856</v>
      </c>
      <c r="F106" s="66">
        <f>SUM(F101:F105)</f>
        <v>382</v>
      </c>
      <c r="G106" s="66">
        <f>SUM(G101:G105)</f>
        <v>341</v>
      </c>
      <c r="H106" s="66">
        <f>SUM(H101:H105)</f>
        <v>295</v>
      </c>
    </row>
    <row r="107" spans="1:8" x14ac:dyDescent="0.35">
      <c r="A107" s="3"/>
      <c r="C107" s="18"/>
      <c r="D107" s="18"/>
      <c r="E107" s="18"/>
      <c r="F107" s="107" t="s">
        <v>368</v>
      </c>
      <c r="G107" s="86"/>
    </row>
    <row r="108" spans="1:8" x14ac:dyDescent="0.35">
      <c r="A108" s="3" t="s">
        <v>9</v>
      </c>
      <c r="B108" t="s">
        <v>14</v>
      </c>
      <c r="C108" s="2">
        <v>2546</v>
      </c>
      <c r="D108" s="2">
        <v>3149</v>
      </c>
      <c r="E108" s="2">
        <v>2653</v>
      </c>
      <c r="F108" s="2">
        <v>10</v>
      </c>
      <c r="G108" s="2">
        <v>7</v>
      </c>
      <c r="H108">
        <v>8</v>
      </c>
    </row>
    <row r="109" spans="1:8" x14ac:dyDescent="0.35">
      <c r="A109" s="3"/>
      <c r="B109" t="s">
        <v>15</v>
      </c>
      <c r="C109" s="2">
        <v>4947</v>
      </c>
      <c r="D109" s="2">
        <v>5760</v>
      </c>
      <c r="E109" s="2">
        <v>3147</v>
      </c>
      <c r="F109" s="2">
        <v>56</v>
      </c>
      <c r="G109" s="2">
        <v>53</v>
      </c>
      <c r="H109">
        <v>45</v>
      </c>
    </row>
    <row r="110" spans="1:8" x14ac:dyDescent="0.35">
      <c r="A110" s="3"/>
      <c r="B110" t="s">
        <v>16</v>
      </c>
      <c r="C110" s="2">
        <v>7451</v>
      </c>
      <c r="D110" s="2">
        <v>7188</v>
      </c>
      <c r="E110" s="2">
        <v>6062</v>
      </c>
      <c r="F110" s="2">
        <v>7</v>
      </c>
      <c r="G110" s="2">
        <v>6</v>
      </c>
      <c r="H110">
        <v>4</v>
      </c>
    </row>
    <row r="111" spans="1:8" x14ac:dyDescent="0.35">
      <c r="A111" s="3"/>
      <c r="B111" t="s">
        <v>17</v>
      </c>
      <c r="C111" s="2">
        <v>9042</v>
      </c>
      <c r="D111" s="2">
        <v>9428</v>
      </c>
      <c r="E111" s="2">
        <v>8007</v>
      </c>
      <c r="F111" s="2">
        <v>48</v>
      </c>
      <c r="G111" s="2">
        <v>35</v>
      </c>
      <c r="H111">
        <v>27</v>
      </c>
    </row>
    <row r="112" spans="1:8" x14ac:dyDescent="0.35">
      <c r="A112" s="3"/>
      <c r="B112" t="s">
        <v>18</v>
      </c>
      <c r="C112" s="2">
        <v>5836</v>
      </c>
      <c r="D112" s="2">
        <v>6935</v>
      </c>
      <c r="E112" s="2">
        <v>5206</v>
      </c>
      <c r="F112" s="2">
        <v>220</v>
      </c>
      <c r="G112" s="2">
        <v>191</v>
      </c>
      <c r="H112">
        <v>164</v>
      </c>
    </row>
    <row r="113" spans="1:8" ht="15" thickBot="1" x14ac:dyDescent="0.4">
      <c r="A113" s="3"/>
      <c r="B113" s="82" t="s">
        <v>110</v>
      </c>
      <c r="C113" s="14">
        <f>SUM(C108:C112)</f>
        <v>29822</v>
      </c>
      <c r="D113" s="24">
        <f t="shared" ref="D113:E113" si="17">SUM(D108:D112)</f>
        <v>32460</v>
      </c>
      <c r="E113" s="24">
        <f t="shared" si="17"/>
        <v>25075</v>
      </c>
      <c r="F113" s="66">
        <f>SUM(F108:F112)</f>
        <v>341</v>
      </c>
      <c r="G113" s="66">
        <f>SUM(G108:G112)</f>
        <v>292</v>
      </c>
      <c r="H113" s="66">
        <f>SUM(H108:H112)</f>
        <v>248</v>
      </c>
    </row>
    <row r="114" spans="1:8" x14ac:dyDescent="0.35">
      <c r="A114" s="3"/>
      <c r="C114" s="2"/>
      <c r="F114" s="107" t="s">
        <v>368</v>
      </c>
    </row>
    <row r="115" spans="1:8" ht="15" thickBot="1" x14ac:dyDescent="0.4">
      <c r="A115" s="3" t="s">
        <v>10</v>
      </c>
      <c r="B115" s="16" t="s">
        <v>11</v>
      </c>
      <c r="C115" s="14">
        <v>10406</v>
      </c>
      <c r="D115" s="14">
        <v>11614</v>
      </c>
      <c r="E115" s="14">
        <v>5005</v>
      </c>
      <c r="F115" s="65">
        <v>4012</v>
      </c>
      <c r="G115" s="65">
        <v>3572</v>
      </c>
      <c r="H115" s="65">
        <v>128</v>
      </c>
    </row>
    <row r="116" spans="1:8" x14ac:dyDescent="0.35">
      <c r="A116" s="3"/>
      <c r="C116" s="2"/>
      <c r="F116" s="107" t="s">
        <v>368</v>
      </c>
    </row>
    <row r="117" spans="1:8" ht="15" thickBot="1" x14ac:dyDescent="0.4">
      <c r="A117" s="3" t="s">
        <v>12</v>
      </c>
      <c r="B117" s="16" t="s">
        <v>11</v>
      </c>
      <c r="C117" s="14">
        <v>2954</v>
      </c>
      <c r="D117" s="14">
        <v>2751</v>
      </c>
      <c r="E117" s="14">
        <v>1482</v>
      </c>
      <c r="F117" s="65">
        <v>893</v>
      </c>
      <c r="G117" s="65">
        <v>793</v>
      </c>
      <c r="H117" s="65">
        <v>630</v>
      </c>
    </row>
    <row r="118" spans="1:8" ht="30.5" customHeight="1" x14ac:dyDescent="0.35">
      <c r="A118" s="151" t="s">
        <v>369</v>
      </c>
      <c r="B118" s="151"/>
      <c r="C118" s="151"/>
      <c r="D118" s="151"/>
      <c r="E118" s="151"/>
      <c r="F118" s="151"/>
      <c r="G118" s="151"/>
    </row>
    <row r="119" spans="1:8" x14ac:dyDescent="0.35">
      <c r="A119" s="3"/>
      <c r="C119" s="18"/>
    </row>
    <row r="120" spans="1:8" x14ac:dyDescent="0.35">
      <c r="A120" s="6" t="s">
        <v>22</v>
      </c>
      <c r="B120" s="6" t="s">
        <v>110</v>
      </c>
      <c r="C120" s="15">
        <f>C126+C133+C135+C137</f>
        <v>511600.15</v>
      </c>
      <c r="D120" s="15">
        <f t="shared" ref="D120:E120" si="18">D126+D133+D135+D137</f>
        <v>644680.82971401361</v>
      </c>
      <c r="E120" s="15">
        <f t="shared" si="18"/>
        <v>690267.2855687273</v>
      </c>
      <c r="F120" s="15">
        <f>F126+F133+F135+F137</f>
        <v>696205.05</v>
      </c>
      <c r="G120" s="58">
        <f>G126+G133+G135+G137</f>
        <v>714147.25</v>
      </c>
      <c r="H120" s="58">
        <f>H126+H133+H135+H137</f>
        <v>994955</v>
      </c>
    </row>
    <row r="121" spans="1:8" x14ac:dyDescent="0.35">
      <c r="A121" s="3" t="s">
        <v>3</v>
      </c>
      <c r="B121" t="s">
        <v>14</v>
      </c>
      <c r="C121" s="2">
        <v>6481</v>
      </c>
      <c r="D121" s="2">
        <v>9147.1801982332454</v>
      </c>
      <c r="E121" s="2">
        <v>11135.524551539234</v>
      </c>
      <c r="F121" s="2">
        <v>26400</v>
      </c>
      <c r="G121" s="2">
        <v>28175</v>
      </c>
      <c r="H121" s="2">
        <v>26344</v>
      </c>
    </row>
    <row r="122" spans="1:8" x14ac:dyDescent="0.35">
      <c r="A122" s="3"/>
      <c r="B122" t="s">
        <v>15</v>
      </c>
      <c r="C122" s="2">
        <v>29352.7</v>
      </c>
      <c r="D122" s="2">
        <v>35446.328452790993</v>
      </c>
      <c r="E122" s="2">
        <v>32438.029258734437</v>
      </c>
      <c r="F122" s="2">
        <v>37735.75</v>
      </c>
      <c r="G122" s="2">
        <v>38252.5</v>
      </c>
      <c r="H122" s="2">
        <v>57643</v>
      </c>
    </row>
    <row r="123" spans="1:8" x14ac:dyDescent="0.35">
      <c r="A123" s="3"/>
      <c r="B123" t="s">
        <v>16</v>
      </c>
      <c r="C123" s="2">
        <v>73529.95</v>
      </c>
      <c r="D123" s="2">
        <v>76133.689603778475</v>
      </c>
      <c r="E123" s="2">
        <v>77059.862354625104</v>
      </c>
      <c r="F123" s="2">
        <v>66320.150000000009</v>
      </c>
      <c r="G123" s="2">
        <v>67925</v>
      </c>
      <c r="H123" s="2">
        <v>101996</v>
      </c>
    </row>
    <row r="124" spans="1:8" x14ac:dyDescent="0.35">
      <c r="A124" s="3"/>
      <c r="B124" t="s">
        <v>17</v>
      </c>
      <c r="C124" s="2">
        <v>89968.45</v>
      </c>
      <c r="D124" s="2">
        <v>100142.77595870713</v>
      </c>
      <c r="E124" s="2">
        <v>106578.18756281557</v>
      </c>
      <c r="F124" s="2">
        <v>98088.900000000009</v>
      </c>
      <c r="G124" s="2">
        <v>102331.45</v>
      </c>
      <c r="H124" s="2">
        <v>158378</v>
      </c>
    </row>
    <row r="125" spans="1:8" x14ac:dyDescent="0.35">
      <c r="A125" s="3"/>
      <c r="B125" t="s">
        <v>18</v>
      </c>
      <c r="C125" s="2">
        <v>53118.65</v>
      </c>
      <c r="D125" s="2">
        <v>66373.095480713164</v>
      </c>
      <c r="E125" s="2">
        <v>74662.343660376544</v>
      </c>
      <c r="F125" s="2">
        <v>84055.400000000009</v>
      </c>
      <c r="G125" s="2">
        <v>86264.75</v>
      </c>
      <c r="H125" s="2">
        <v>132355</v>
      </c>
    </row>
    <row r="126" spans="1:8" ht="15" thickBot="1" x14ac:dyDescent="0.4">
      <c r="A126" s="3"/>
      <c r="B126" s="82" t="s">
        <v>110</v>
      </c>
      <c r="C126" s="14">
        <f>SUM(C121:C125)</f>
        <v>252450.74999999997</v>
      </c>
      <c r="D126" s="24">
        <f t="shared" ref="D126:F126" si="19">SUM(D121:D125)</f>
        <v>287243.069694223</v>
      </c>
      <c r="E126" s="24">
        <f t="shared" si="19"/>
        <v>301873.94738809089</v>
      </c>
      <c r="F126" s="24">
        <f t="shared" si="19"/>
        <v>312600.2</v>
      </c>
      <c r="G126" s="24">
        <f>SUM(G121:G125)</f>
        <v>322948.7</v>
      </c>
      <c r="H126" s="24">
        <f>SUM(H121:H125)</f>
        <v>476716</v>
      </c>
    </row>
    <row r="127" spans="1:8" x14ac:dyDescent="0.35">
      <c r="A127" s="3"/>
      <c r="C127" s="2"/>
    </row>
    <row r="128" spans="1:8" x14ac:dyDescent="0.35">
      <c r="A128" s="3" t="s">
        <v>9</v>
      </c>
      <c r="B128" t="s">
        <v>14</v>
      </c>
      <c r="C128" s="2">
        <v>6056</v>
      </c>
      <c r="D128" s="2">
        <v>8551.6083007109155</v>
      </c>
      <c r="E128" s="2">
        <v>10408.529968672861</v>
      </c>
      <c r="F128" s="2">
        <v>24325</v>
      </c>
      <c r="G128" s="2">
        <v>25336</v>
      </c>
      <c r="H128" s="2">
        <v>24271</v>
      </c>
    </row>
    <row r="129" spans="1:8" x14ac:dyDescent="0.35">
      <c r="A129" s="3"/>
      <c r="B129" t="s">
        <v>15</v>
      </c>
      <c r="C129" s="2">
        <v>26640.25</v>
      </c>
      <c r="D129" s="2">
        <v>32666.741634860828</v>
      </c>
      <c r="E129" s="2">
        <v>30529.863907361516</v>
      </c>
      <c r="F129" s="2">
        <v>35436.050000000003</v>
      </c>
      <c r="G129" s="2">
        <v>35381.450000000004</v>
      </c>
      <c r="H129" s="2">
        <v>52603</v>
      </c>
    </row>
    <row r="130" spans="1:8" x14ac:dyDescent="0.35">
      <c r="A130" s="3"/>
      <c r="B130" t="s">
        <v>16</v>
      </c>
      <c r="C130" s="2">
        <v>56926.35</v>
      </c>
      <c r="D130" s="2">
        <v>61002.393964321942</v>
      </c>
      <c r="E130" s="2">
        <v>63214.133266744233</v>
      </c>
      <c r="F130" s="2">
        <v>55053.700000000004</v>
      </c>
      <c r="G130" s="2">
        <v>57109.65</v>
      </c>
      <c r="H130" s="2">
        <v>86916</v>
      </c>
    </row>
    <row r="131" spans="1:8" x14ac:dyDescent="0.35">
      <c r="A131" s="3"/>
      <c r="B131" t="s">
        <v>17</v>
      </c>
      <c r="C131" s="2">
        <v>65453.700000000004</v>
      </c>
      <c r="D131" s="2">
        <v>76613.91656418574</v>
      </c>
      <c r="E131" s="2">
        <v>83016.527646497969</v>
      </c>
      <c r="F131" s="2">
        <v>77777.7</v>
      </c>
      <c r="G131" s="2">
        <v>83201.95</v>
      </c>
      <c r="H131" s="2">
        <v>129913</v>
      </c>
    </row>
    <row r="132" spans="1:8" x14ac:dyDescent="0.35">
      <c r="A132" s="3"/>
      <c r="B132" t="s">
        <v>18</v>
      </c>
      <c r="C132" s="2">
        <v>45795.1</v>
      </c>
      <c r="D132" s="2">
        <v>56588.376926355813</v>
      </c>
      <c r="E132" s="2">
        <v>63763.678634222808</v>
      </c>
      <c r="F132" s="2">
        <v>75449.400000000009</v>
      </c>
      <c r="G132" s="2">
        <v>78981.5</v>
      </c>
      <c r="H132" s="2">
        <v>123399</v>
      </c>
    </row>
    <row r="133" spans="1:8" ht="15" thickBot="1" x14ac:dyDescent="0.4">
      <c r="A133" s="3"/>
      <c r="B133" s="82" t="s">
        <v>110</v>
      </c>
      <c r="C133" s="14">
        <f>SUM(C128:C132)</f>
        <v>200871.40000000002</v>
      </c>
      <c r="D133" s="24">
        <f t="shared" ref="D133:E133" si="20">SUM(D128:D132)</f>
        <v>235423.03739043523</v>
      </c>
      <c r="E133" s="24">
        <f t="shared" si="20"/>
        <v>250932.73342349936</v>
      </c>
      <c r="F133" s="83">
        <f>SUM(F128:F132)</f>
        <v>268041.85000000003</v>
      </c>
      <c r="G133" s="65">
        <f>SUM(G128:G132)</f>
        <v>280010.55</v>
      </c>
      <c r="H133" s="65">
        <f>SUM(H128:H132)</f>
        <v>417102</v>
      </c>
    </row>
    <row r="134" spans="1:8" x14ac:dyDescent="0.35">
      <c r="A134" s="3"/>
      <c r="C134" s="2"/>
    </row>
    <row r="135" spans="1:8" ht="15" thickBot="1" x14ac:dyDescent="0.4">
      <c r="A135" s="3" t="s">
        <v>10</v>
      </c>
      <c r="B135" s="16" t="s">
        <v>11</v>
      </c>
      <c r="C135" s="14">
        <v>28149</v>
      </c>
      <c r="D135" s="14">
        <v>32352.736616319798</v>
      </c>
      <c r="E135" s="14">
        <v>42116.177214584917</v>
      </c>
      <c r="F135" s="14">
        <v>40881</v>
      </c>
      <c r="G135" s="14">
        <v>42298</v>
      </c>
      <c r="H135" s="14">
        <v>48168</v>
      </c>
    </row>
    <row r="136" spans="1:8" x14ac:dyDescent="0.35">
      <c r="A136" s="3"/>
      <c r="C136" s="2"/>
    </row>
    <row r="137" spans="1:8" ht="15" thickBot="1" x14ac:dyDescent="0.4">
      <c r="A137" s="3" t="s">
        <v>12</v>
      </c>
      <c r="B137" s="16" t="s">
        <v>11</v>
      </c>
      <c r="C137" s="14">
        <v>30129</v>
      </c>
      <c r="D137" s="14">
        <v>89661.986013035596</v>
      </c>
      <c r="E137" s="14">
        <v>95344.427542552105</v>
      </c>
      <c r="F137" s="14">
        <v>74682</v>
      </c>
      <c r="G137" s="14">
        <v>68890</v>
      </c>
      <c r="H137" s="14">
        <v>52969</v>
      </c>
    </row>
    <row r="138" spans="1:8" x14ac:dyDescent="0.35">
      <c r="A138" s="3"/>
      <c r="C138" s="18"/>
    </row>
    <row r="139" spans="1:8" x14ac:dyDescent="0.35">
      <c r="A139" s="6" t="s">
        <v>23</v>
      </c>
      <c r="B139" s="6" t="s">
        <v>110</v>
      </c>
      <c r="C139" s="15">
        <f>SUM(C145,C152,C154,C156)</f>
        <v>314027</v>
      </c>
      <c r="D139" s="15">
        <f t="shared" ref="D139:E139" si="21">SUM(D145,D152,D154,D156)</f>
        <v>53524.68126671666</v>
      </c>
      <c r="E139" s="15">
        <f t="shared" si="21"/>
        <v>45754.95069333315</v>
      </c>
      <c r="F139" s="15">
        <f>F145+F152+F154+F156</f>
        <v>34602</v>
      </c>
      <c r="G139" s="58">
        <f>G145+G152+G154+G156</f>
        <v>43111</v>
      </c>
      <c r="H139" s="58">
        <f>H145+H152+H154+H156</f>
        <v>4717</v>
      </c>
    </row>
    <row r="140" spans="1:8" x14ac:dyDescent="0.35">
      <c r="A140" s="3" t="s">
        <v>3</v>
      </c>
      <c r="B140" t="s">
        <v>14</v>
      </c>
      <c r="C140" s="2">
        <v>24650</v>
      </c>
      <c r="D140" s="2">
        <v>4753.2045302669894</v>
      </c>
      <c r="E140" s="2">
        <v>5256.2734631840422</v>
      </c>
      <c r="F140" s="2">
        <v>10551</v>
      </c>
      <c r="G140" s="2">
        <v>10547</v>
      </c>
      <c r="H140">
        <v>501</v>
      </c>
    </row>
    <row r="141" spans="1:8" x14ac:dyDescent="0.35">
      <c r="A141" s="3"/>
      <c r="B141" t="s">
        <v>15</v>
      </c>
      <c r="C141" s="2">
        <v>39078</v>
      </c>
      <c r="D141" s="2">
        <v>6575.8733713510128</v>
      </c>
      <c r="E141" s="2">
        <v>5064.3215378537798</v>
      </c>
      <c r="F141" s="2">
        <v>4412</v>
      </c>
      <c r="G141" s="2">
        <v>4407</v>
      </c>
      <c r="H141">
        <v>24</v>
      </c>
    </row>
    <row r="142" spans="1:8" x14ac:dyDescent="0.35">
      <c r="A142" s="3"/>
      <c r="B142" t="s">
        <v>16</v>
      </c>
      <c r="C142" s="2">
        <v>25755</v>
      </c>
      <c r="D142" s="2">
        <v>3629.0729295426454</v>
      </c>
      <c r="E142" s="2">
        <v>2742.7326365407662</v>
      </c>
      <c r="F142" s="2">
        <v>108</v>
      </c>
      <c r="G142" s="2">
        <v>100</v>
      </c>
      <c r="H142">
        <v>93</v>
      </c>
    </row>
    <row r="143" spans="1:8" x14ac:dyDescent="0.35">
      <c r="A143" s="3"/>
      <c r="B143" t="s">
        <v>17</v>
      </c>
      <c r="C143" s="2">
        <v>32932</v>
      </c>
      <c r="D143" s="2">
        <v>4930.4225640812565</v>
      </c>
      <c r="E143" s="2">
        <v>3410.325689148382</v>
      </c>
      <c r="F143" s="2">
        <v>403</v>
      </c>
      <c r="G143" s="2">
        <v>312</v>
      </c>
      <c r="H143">
        <v>241</v>
      </c>
    </row>
    <row r="144" spans="1:8" x14ac:dyDescent="0.35">
      <c r="A144" s="3"/>
      <c r="B144" t="s">
        <v>18</v>
      </c>
      <c r="C144" s="2">
        <v>26629</v>
      </c>
      <c r="D144" s="2">
        <v>5547.8054658204446</v>
      </c>
      <c r="E144" s="2">
        <v>4947.9090531700485</v>
      </c>
      <c r="F144" s="2">
        <v>855</v>
      </c>
      <c r="G144" s="2">
        <v>608</v>
      </c>
      <c r="H144">
        <v>481</v>
      </c>
    </row>
    <row r="145" spans="1:8" ht="15" thickBot="1" x14ac:dyDescent="0.4">
      <c r="A145" s="3"/>
      <c r="B145" s="82" t="s">
        <v>110</v>
      </c>
      <c r="C145" s="14">
        <f>SUM(C140:C144)</f>
        <v>149044</v>
      </c>
      <c r="D145" s="24">
        <f t="shared" ref="D145:E145" si="22">SUM(D140:D144)</f>
        <v>25436.378861062349</v>
      </c>
      <c r="E145" s="24">
        <f t="shared" si="22"/>
        <v>21421.562379897019</v>
      </c>
      <c r="F145" s="66">
        <f>SUM(F140:F144)</f>
        <v>16329</v>
      </c>
      <c r="G145" s="66">
        <f>SUM(G140:G144)</f>
        <v>15974</v>
      </c>
      <c r="H145" s="66">
        <f>SUM(H140:H144)</f>
        <v>1340</v>
      </c>
    </row>
    <row r="146" spans="1:8" x14ac:dyDescent="0.35">
      <c r="A146" s="3"/>
      <c r="C146" s="2"/>
      <c r="F146" s="2"/>
    </row>
    <row r="147" spans="1:8" x14ac:dyDescent="0.35">
      <c r="A147" s="3" t="s">
        <v>9</v>
      </c>
      <c r="B147" t="s">
        <v>14</v>
      </c>
      <c r="C147" s="2">
        <v>22894</v>
      </c>
      <c r="D147" s="2">
        <v>4437.058401110753</v>
      </c>
      <c r="E147" s="2">
        <v>4757.1681809964448</v>
      </c>
      <c r="F147" s="2">
        <v>9664</v>
      </c>
      <c r="G147" s="2">
        <v>9661</v>
      </c>
      <c r="H147">
        <v>480</v>
      </c>
    </row>
    <row r="148" spans="1:8" x14ac:dyDescent="0.35">
      <c r="A148" s="3"/>
      <c r="B148" t="s">
        <v>15</v>
      </c>
      <c r="C148" s="2">
        <v>35107</v>
      </c>
      <c r="D148" s="2">
        <v>6009.3178215662047</v>
      </c>
      <c r="E148" s="2">
        <v>4707.0608566397277</v>
      </c>
      <c r="F148" s="2">
        <v>3959</v>
      </c>
      <c r="G148" s="2">
        <v>3955</v>
      </c>
      <c r="H148">
        <v>21</v>
      </c>
    </row>
    <row r="149" spans="1:8" x14ac:dyDescent="0.35">
      <c r="A149" s="3"/>
      <c r="B149" t="s">
        <v>16</v>
      </c>
      <c r="C149" s="2">
        <v>22144</v>
      </c>
      <c r="D149" s="2">
        <v>3113.3447317122154</v>
      </c>
      <c r="E149" s="2">
        <v>2510.6645753962143</v>
      </c>
      <c r="F149" s="2">
        <v>83</v>
      </c>
      <c r="G149" s="2">
        <v>76</v>
      </c>
      <c r="H149">
        <v>73</v>
      </c>
    </row>
    <row r="150" spans="1:8" x14ac:dyDescent="0.35">
      <c r="A150" s="3"/>
      <c r="B150" t="s">
        <v>17</v>
      </c>
      <c r="C150" s="2">
        <v>28159</v>
      </c>
      <c r="D150" s="2">
        <v>4208.6741663290786</v>
      </c>
      <c r="E150" s="2">
        <v>3219.8875802639418</v>
      </c>
      <c r="F150" s="2">
        <v>248</v>
      </c>
      <c r="G150" s="2">
        <v>183</v>
      </c>
      <c r="H150">
        <v>154</v>
      </c>
    </row>
    <row r="151" spans="1:8" x14ac:dyDescent="0.35">
      <c r="A151" s="3"/>
      <c r="B151" t="s">
        <v>18</v>
      </c>
      <c r="C151" s="2">
        <v>23052</v>
      </c>
      <c r="D151" s="2">
        <v>4926.0175269118772</v>
      </c>
      <c r="E151" s="2">
        <v>5197.9915300198863</v>
      </c>
      <c r="F151" s="2">
        <v>807</v>
      </c>
      <c r="G151" s="2">
        <v>573</v>
      </c>
      <c r="H151">
        <v>449</v>
      </c>
    </row>
    <row r="152" spans="1:8" ht="15" thickBot="1" x14ac:dyDescent="0.4">
      <c r="A152" s="3"/>
      <c r="B152" s="82" t="s">
        <v>110</v>
      </c>
      <c r="C152" s="14">
        <f>SUM(C147:C151)</f>
        <v>131356</v>
      </c>
      <c r="D152" s="24">
        <f t="shared" ref="D152:E152" si="23">SUM(D147:D151)</f>
        <v>22694.412647630128</v>
      </c>
      <c r="E152" s="24">
        <f t="shared" si="23"/>
        <v>20392.772723316215</v>
      </c>
      <c r="F152" s="66">
        <f>SUM(F147:F151)</f>
        <v>14761</v>
      </c>
      <c r="G152" s="66">
        <f>SUM(G147:G151)</f>
        <v>14448</v>
      </c>
      <c r="H152" s="66">
        <f>SUM(H147:H151)</f>
        <v>1177</v>
      </c>
    </row>
    <row r="153" spans="1:8" x14ac:dyDescent="0.35">
      <c r="A153" s="3"/>
      <c r="C153" s="2"/>
    </row>
    <row r="154" spans="1:8" ht="15" thickBot="1" x14ac:dyDescent="0.4">
      <c r="A154" s="3" t="s">
        <v>10</v>
      </c>
      <c r="B154" s="16" t="s">
        <v>11</v>
      </c>
      <c r="C154" s="14">
        <v>26067</v>
      </c>
      <c r="D154" s="14">
        <v>4286.2481822961408</v>
      </c>
      <c r="E154" s="14">
        <v>3364.3056691953852</v>
      </c>
      <c r="F154" s="14">
        <v>1911</v>
      </c>
      <c r="G154" s="14">
        <v>11376</v>
      </c>
      <c r="H154" s="14">
        <v>1190</v>
      </c>
    </row>
    <row r="155" spans="1:8" x14ac:dyDescent="0.35">
      <c r="A155" s="3"/>
      <c r="C155" s="2"/>
    </row>
    <row r="156" spans="1:8" ht="15" thickBot="1" x14ac:dyDescent="0.4">
      <c r="A156" s="3" t="s">
        <v>12</v>
      </c>
      <c r="B156" s="16" t="s">
        <v>11</v>
      </c>
      <c r="C156" s="14">
        <v>7560</v>
      </c>
      <c r="D156" s="14">
        <v>1107.6415757280433</v>
      </c>
      <c r="E156" s="14">
        <v>576.30992092453346</v>
      </c>
      <c r="F156" s="14">
        <v>1601</v>
      </c>
      <c r="G156" s="14">
        <v>1313</v>
      </c>
      <c r="H156" s="14">
        <v>1010</v>
      </c>
    </row>
    <row r="157" spans="1:8" x14ac:dyDescent="0.35">
      <c r="A157" s="3"/>
      <c r="C157" s="2"/>
    </row>
    <row r="158" spans="1:8" x14ac:dyDescent="0.35">
      <c r="A158" s="6" t="s">
        <v>24</v>
      </c>
      <c r="B158" s="6" t="s">
        <v>110</v>
      </c>
      <c r="C158" s="15">
        <f>SUM(C164,C171,C173,C175)</f>
        <v>26039</v>
      </c>
      <c r="D158" s="15">
        <f t="shared" ref="D158:E158" si="24">SUM(D164,D171,D173,D175)</f>
        <v>22537</v>
      </c>
      <c r="E158" s="15">
        <f t="shared" si="24"/>
        <v>22543</v>
      </c>
      <c r="F158" s="15">
        <f>F164+F171+F173+F175</f>
        <v>23267</v>
      </c>
      <c r="G158" s="58">
        <f>G164+G171+G173+G175</f>
        <v>19621</v>
      </c>
      <c r="H158" s="58">
        <f>H164+H171+H173+H175</f>
        <v>19188</v>
      </c>
    </row>
    <row r="159" spans="1:8" x14ac:dyDescent="0.35">
      <c r="A159" s="3" t="s">
        <v>3</v>
      </c>
      <c r="B159" t="s">
        <v>14</v>
      </c>
      <c r="C159" s="2">
        <v>227</v>
      </c>
      <c r="D159" s="2">
        <v>234</v>
      </c>
      <c r="E159" s="2">
        <v>176</v>
      </c>
      <c r="F159" s="2">
        <v>165</v>
      </c>
      <c r="G159" s="2">
        <v>142</v>
      </c>
      <c r="H159">
        <v>151</v>
      </c>
    </row>
    <row r="160" spans="1:8" x14ac:dyDescent="0.35">
      <c r="A160" s="3"/>
      <c r="B160" t="s">
        <v>15</v>
      </c>
      <c r="C160" s="2">
        <v>380</v>
      </c>
      <c r="D160" s="2">
        <v>333</v>
      </c>
      <c r="E160" s="2">
        <v>370</v>
      </c>
      <c r="F160" s="2">
        <v>280</v>
      </c>
      <c r="G160" s="2">
        <v>235</v>
      </c>
      <c r="H160">
        <v>242</v>
      </c>
    </row>
    <row r="161" spans="1:8" x14ac:dyDescent="0.35">
      <c r="A161" s="3"/>
      <c r="B161" t="s">
        <v>16</v>
      </c>
      <c r="C161" s="2">
        <v>890</v>
      </c>
      <c r="D161" s="2">
        <v>768</v>
      </c>
      <c r="E161" s="2">
        <v>670</v>
      </c>
      <c r="F161" s="2">
        <v>655</v>
      </c>
      <c r="G161" s="2">
        <v>537</v>
      </c>
      <c r="H161">
        <v>511</v>
      </c>
    </row>
    <row r="162" spans="1:8" x14ac:dyDescent="0.35">
      <c r="A162" s="3"/>
      <c r="B162" t="s">
        <v>17</v>
      </c>
      <c r="C162" s="2">
        <v>3021</v>
      </c>
      <c r="D162" s="2">
        <v>2680</v>
      </c>
      <c r="E162" s="2">
        <v>2359</v>
      </c>
      <c r="F162" s="2">
        <v>2316</v>
      </c>
      <c r="G162" s="2">
        <v>1927</v>
      </c>
      <c r="H162">
        <v>2015</v>
      </c>
    </row>
    <row r="163" spans="1:8" x14ac:dyDescent="0.35">
      <c r="A163" s="3"/>
      <c r="B163" t="s">
        <v>18</v>
      </c>
      <c r="C163" s="2">
        <v>5219</v>
      </c>
      <c r="D163" s="2">
        <v>4145</v>
      </c>
      <c r="E163" s="2">
        <v>4717</v>
      </c>
      <c r="F163" s="2">
        <v>4638</v>
      </c>
      <c r="G163" s="2">
        <v>3906</v>
      </c>
      <c r="H163">
        <v>4060</v>
      </c>
    </row>
    <row r="164" spans="1:8" ht="15" thickBot="1" x14ac:dyDescent="0.4">
      <c r="A164" s="3"/>
      <c r="B164" s="82" t="s">
        <v>110</v>
      </c>
      <c r="C164" s="14">
        <f>SUM(C159:C163)</f>
        <v>9737</v>
      </c>
      <c r="D164" s="24">
        <f t="shared" ref="D164:E164" si="25">SUM(D159:D163)</f>
        <v>8160</v>
      </c>
      <c r="E164" s="24">
        <f t="shared" si="25"/>
        <v>8292</v>
      </c>
      <c r="F164" s="66">
        <f>SUM(F159:F163)</f>
        <v>8054</v>
      </c>
      <c r="G164" s="66">
        <f>SUM(G159:G163)</f>
        <v>6747</v>
      </c>
      <c r="H164" s="66">
        <f>SUM(H159:H163)</f>
        <v>6979</v>
      </c>
    </row>
    <row r="165" spans="1:8" x14ac:dyDescent="0.35">
      <c r="A165" s="3"/>
      <c r="C165" s="2"/>
      <c r="F165" s="2"/>
    </row>
    <row r="166" spans="1:8" x14ac:dyDescent="0.35">
      <c r="A166" s="3" t="s">
        <v>9</v>
      </c>
      <c r="B166" t="s">
        <v>14</v>
      </c>
      <c r="C166" s="2">
        <v>206</v>
      </c>
      <c r="D166">
        <v>214</v>
      </c>
      <c r="E166">
        <v>191</v>
      </c>
      <c r="F166" s="2">
        <v>151</v>
      </c>
      <c r="G166" s="2">
        <v>133</v>
      </c>
      <c r="H166">
        <v>136</v>
      </c>
    </row>
    <row r="167" spans="1:8" x14ac:dyDescent="0.35">
      <c r="A167" s="3"/>
      <c r="B167" t="s">
        <v>15</v>
      </c>
      <c r="C167" s="2">
        <v>414</v>
      </c>
      <c r="D167">
        <v>344</v>
      </c>
      <c r="E167">
        <v>374</v>
      </c>
      <c r="F167" s="2">
        <v>341</v>
      </c>
      <c r="G167" s="2">
        <v>291</v>
      </c>
      <c r="H167">
        <v>275</v>
      </c>
    </row>
    <row r="168" spans="1:8" x14ac:dyDescent="0.35">
      <c r="A168" s="3"/>
      <c r="B168" t="s">
        <v>16</v>
      </c>
      <c r="C168" s="2">
        <v>924</v>
      </c>
      <c r="D168">
        <v>866</v>
      </c>
      <c r="E168">
        <v>785</v>
      </c>
      <c r="F168" s="2">
        <v>724</v>
      </c>
      <c r="G168" s="2">
        <v>592</v>
      </c>
      <c r="H168">
        <v>558</v>
      </c>
    </row>
    <row r="169" spans="1:8" x14ac:dyDescent="0.35">
      <c r="A169" s="3"/>
      <c r="B169" t="s">
        <v>17</v>
      </c>
      <c r="C169" s="2">
        <v>3041</v>
      </c>
      <c r="D169">
        <v>2673</v>
      </c>
      <c r="E169">
        <v>2507</v>
      </c>
      <c r="F169" s="2">
        <v>2587</v>
      </c>
      <c r="G169" s="2">
        <v>2299</v>
      </c>
      <c r="H169">
        <v>2289</v>
      </c>
    </row>
    <row r="170" spans="1:8" x14ac:dyDescent="0.35">
      <c r="A170" s="3"/>
      <c r="B170" t="s">
        <v>18</v>
      </c>
      <c r="C170" s="2">
        <v>4605</v>
      </c>
      <c r="D170">
        <v>3519</v>
      </c>
      <c r="E170">
        <v>4044</v>
      </c>
      <c r="F170" s="2">
        <v>4281</v>
      </c>
      <c r="G170" s="2">
        <v>3753</v>
      </c>
      <c r="H170">
        <v>3936</v>
      </c>
    </row>
    <row r="171" spans="1:8" ht="15" thickBot="1" x14ac:dyDescent="0.4">
      <c r="A171" s="3"/>
      <c r="B171" s="82" t="s">
        <v>110</v>
      </c>
      <c r="C171" s="14">
        <f>SUM(C166:C170)</f>
        <v>9190</v>
      </c>
      <c r="D171" s="24">
        <f t="shared" ref="D171:E171" si="26">SUM(D166:D170)</f>
        <v>7616</v>
      </c>
      <c r="E171" s="24">
        <f t="shared" si="26"/>
        <v>7901</v>
      </c>
      <c r="F171" s="66">
        <f>SUM(F166:F170)</f>
        <v>8084</v>
      </c>
      <c r="G171" s="66">
        <f>SUM(G166:G170)</f>
        <v>7068</v>
      </c>
      <c r="H171" s="66">
        <f>SUM(H166:H170)</f>
        <v>7194</v>
      </c>
    </row>
    <row r="172" spans="1:8" x14ac:dyDescent="0.35">
      <c r="A172" s="3"/>
      <c r="C172" s="2"/>
      <c r="F172" s="2"/>
    </row>
    <row r="173" spans="1:8" ht="15" thickBot="1" x14ac:dyDescent="0.4">
      <c r="A173" s="3" t="s">
        <v>10</v>
      </c>
      <c r="B173" s="16" t="s">
        <v>11</v>
      </c>
      <c r="C173" s="14">
        <v>4392</v>
      </c>
      <c r="D173" s="14">
        <v>4143</v>
      </c>
      <c r="E173" s="14">
        <v>3144</v>
      </c>
      <c r="F173" s="14">
        <v>3691</v>
      </c>
      <c r="G173" s="14">
        <v>3081</v>
      </c>
      <c r="H173" s="14">
        <v>2843</v>
      </c>
    </row>
    <row r="174" spans="1:8" x14ac:dyDescent="0.35">
      <c r="A174" s="3"/>
      <c r="C174" s="2"/>
      <c r="F174" s="2"/>
    </row>
    <row r="175" spans="1:8" ht="15" thickBot="1" x14ac:dyDescent="0.4">
      <c r="A175" s="3" t="s">
        <v>12</v>
      </c>
      <c r="B175" s="16" t="s">
        <v>11</v>
      </c>
      <c r="C175" s="14">
        <v>2720</v>
      </c>
      <c r="D175" s="14">
        <v>2618</v>
      </c>
      <c r="E175" s="14">
        <v>3206</v>
      </c>
      <c r="F175" s="14">
        <v>3438</v>
      </c>
      <c r="G175" s="14">
        <v>2725</v>
      </c>
      <c r="H175" s="14">
        <v>2172</v>
      </c>
    </row>
    <row r="176" spans="1:8" x14ac:dyDescent="0.35">
      <c r="A176" s="3"/>
      <c r="C176" s="18"/>
    </row>
    <row r="177" spans="1:8" x14ac:dyDescent="0.35">
      <c r="A177" s="6" t="s">
        <v>1</v>
      </c>
      <c r="B177" s="6" t="s">
        <v>110</v>
      </c>
      <c r="C177" s="15">
        <f>SUM(C183,C190,C192,C194)</f>
        <v>77323.399999999994</v>
      </c>
      <c r="D177" s="15">
        <f t="shared" ref="D177:E177" si="27">SUM(D183,D190,D192,D194)</f>
        <v>80324.12</v>
      </c>
      <c r="E177" s="15">
        <f t="shared" si="27"/>
        <v>69224.52</v>
      </c>
      <c r="F177" s="15">
        <f>F183+F190+F192+F194</f>
        <v>54513.56</v>
      </c>
      <c r="G177" s="58">
        <f>G183+G190+G192+G194</f>
        <v>56308</v>
      </c>
      <c r="H177" s="58">
        <f>H183+H190+H192+H194</f>
        <v>63922</v>
      </c>
    </row>
    <row r="178" spans="1:8" x14ac:dyDescent="0.35">
      <c r="A178" s="3" t="s">
        <v>3</v>
      </c>
      <c r="B178" t="s">
        <v>14</v>
      </c>
      <c r="C178" s="2">
        <v>0</v>
      </c>
      <c r="D178" s="2"/>
      <c r="E178" s="2">
        <v>0</v>
      </c>
      <c r="F178" s="2">
        <v>2</v>
      </c>
      <c r="G178" s="2">
        <v>2</v>
      </c>
      <c r="H178">
        <v>2</v>
      </c>
    </row>
    <row r="179" spans="1:8" x14ac:dyDescent="0.35">
      <c r="A179" s="3"/>
      <c r="B179" t="s">
        <v>15</v>
      </c>
      <c r="C179" s="2">
        <v>110</v>
      </c>
      <c r="D179" s="2">
        <v>212.08</v>
      </c>
      <c r="E179" s="2">
        <v>821.92</v>
      </c>
      <c r="F179" s="2">
        <v>560.56000000000006</v>
      </c>
      <c r="G179" s="2">
        <v>670.56000000000006</v>
      </c>
      <c r="H179" s="2">
        <v>1062</v>
      </c>
    </row>
    <row r="180" spans="1:8" x14ac:dyDescent="0.35">
      <c r="A180" s="3"/>
      <c r="B180" t="s">
        <v>16</v>
      </c>
      <c r="C180" s="2">
        <v>15184.4</v>
      </c>
      <c r="D180" s="2">
        <v>15140.4</v>
      </c>
      <c r="E180" s="2">
        <v>11753.28</v>
      </c>
      <c r="F180" s="2">
        <v>8109.2</v>
      </c>
      <c r="G180" s="2">
        <v>8458.56</v>
      </c>
      <c r="H180" s="2">
        <v>10350</v>
      </c>
    </row>
    <row r="181" spans="1:8" x14ac:dyDescent="0.35">
      <c r="A181" s="3"/>
      <c r="B181" t="s">
        <v>17</v>
      </c>
      <c r="C181" s="2">
        <v>18428.080000000002</v>
      </c>
      <c r="D181" s="2">
        <v>19709.36</v>
      </c>
      <c r="E181" s="2">
        <v>17108.080000000002</v>
      </c>
      <c r="F181" s="2">
        <v>13628.56</v>
      </c>
      <c r="G181" s="2">
        <v>14064.16</v>
      </c>
      <c r="H181" s="2">
        <v>15935</v>
      </c>
    </row>
    <row r="182" spans="1:8" x14ac:dyDescent="0.35">
      <c r="A182" s="3"/>
      <c r="B182" t="s">
        <v>18</v>
      </c>
      <c r="C182" s="2">
        <v>3141.6</v>
      </c>
      <c r="D182" s="2">
        <v>3998.72</v>
      </c>
      <c r="E182" s="2">
        <v>3593.04</v>
      </c>
      <c r="F182" s="2">
        <v>2946.2400000000002</v>
      </c>
      <c r="G182" s="2">
        <v>3069.44</v>
      </c>
      <c r="H182" s="2">
        <v>2495</v>
      </c>
    </row>
    <row r="183" spans="1:8" ht="15" thickBot="1" x14ac:dyDescent="0.4">
      <c r="A183" s="3"/>
      <c r="B183" s="82" t="s">
        <v>110</v>
      </c>
      <c r="C183" s="14">
        <f>SUM(C178:C182)</f>
        <v>36864.080000000002</v>
      </c>
      <c r="D183" s="24">
        <f t="shared" ref="D183:E183" si="28">SUM(D178:D182)</f>
        <v>39060.559999999998</v>
      </c>
      <c r="E183" s="24">
        <f t="shared" si="28"/>
        <v>33276.32</v>
      </c>
      <c r="F183" s="66">
        <f>SUM(F178:F182)</f>
        <v>25246.560000000001</v>
      </c>
      <c r="G183" s="66">
        <f>SUM(G178:G182)</f>
        <v>26264.719999999998</v>
      </c>
      <c r="H183" s="66">
        <f>SUM(H178:H182)</f>
        <v>29844</v>
      </c>
    </row>
    <row r="184" spans="1:8" x14ac:dyDescent="0.35">
      <c r="A184" s="3"/>
      <c r="C184" s="2"/>
    </row>
    <row r="185" spans="1:8" x14ac:dyDescent="0.35">
      <c r="A185" s="3" t="s">
        <v>9</v>
      </c>
      <c r="B185" t="s">
        <v>14</v>
      </c>
      <c r="C185" s="2">
        <v>0</v>
      </c>
      <c r="D185" s="2">
        <v>0</v>
      </c>
      <c r="E185" s="2">
        <v>0</v>
      </c>
      <c r="F185" s="2">
        <v>0</v>
      </c>
      <c r="G185" s="2">
        <v>0</v>
      </c>
      <c r="H185" s="2">
        <v>0</v>
      </c>
    </row>
    <row r="186" spans="1:8" x14ac:dyDescent="0.35">
      <c r="A186" s="3"/>
      <c r="B186" t="s">
        <v>15</v>
      </c>
      <c r="C186" s="2">
        <v>69.52</v>
      </c>
      <c r="D186" s="2">
        <v>107.36</v>
      </c>
      <c r="E186" s="2">
        <v>446.16</v>
      </c>
      <c r="F186" s="2">
        <v>316.8</v>
      </c>
      <c r="G186" s="2">
        <v>405.68</v>
      </c>
      <c r="H186" s="2">
        <v>735</v>
      </c>
    </row>
    <row r="187" spans="1:8" x14ac:dyDescent="0.35">
      <c r="A187" s="3"/>
      <c r="B187" t="s">
        <v>16</v>
      </c>
      <c r="C187" s="2">
        <v>8908.24</v>
      </c>
      <c r="D187" s="2">
        <v>9018.24</v>
      </c>
      <c r="E187" s="2">
        <v>7039.12</v>
      </c>
      <c r="F187" s="2">
        <v>5065.28</v>
      </c>
      <c r="G187" s="2">
        <v>5474.4800000000005</v>
      </c>
      <c r="H187" s="2">
        <v>7340</v>
      </c>
    </row>
    <row r="188" spans="1:8" x14ac:dyDescent="0.35">
      <c r="A188" s="3"/>
      <c r="B188" t="s">
        <v>17</v>
      </c>
      <c r="C188" s="2">
        <v>8927.6</v>
      </c>
      <c r="D188" s="2">
        <v>9378.16</v>
      </c>
      <c r="E188" s="2">
        <v>8379.36</v>
      </c>
      <c r="F188" s="2">
        <v>6821.76</v>
      </c>
      <c r="G188" s="2">
        <v>7340.96</v>
      </c>
      <c r="H188" s="2">
        <v>8906</v>
      </c>
    </row>
    <row r="189" spans="1:8" x14ac:dyDescent="0.35">
      <c r="A189" s="3"/>
      <c r="B189" t="s">
        <v>18</v>
      </c>
      <c r="C189" s="2">
        <v>960.96</v>
      </c>
      <c r="D189" s="2">
        <v>1174.8</v>
      </c>
      <c r="E189" s="2">
        <v>1044.56</v>
      </c>
      <c r="F189" s="2">
        <v>864.16</v>
      </c>
      <c r="G189" s="2">
        <v>930.16</v>
      </c>
      <c r="H189" s="2">
        <v>784</v>
      </c>
    </row>
    <row r="190" spans="1:8" ht="15" thickBot="1" x14ac:dyDescent="0.4">
      <c r="A190" s="3"/>
      <c r="B190" s="82" t="s">
        <v>110</v>
      </c>
      <c r="C190" s="14">
        <f>SUM(C185:C189)</f>
        <v>18866.32</v>
      </c>
      <c r="D190" s="24">
        <f t="shared" ref="D190" si="29">SUM(D185:D189)</f>
        <v>19678.560000000001</v>
      </c>
      <c r="E190" s="24">
        <f>SUM(E185:E189)</f>
        <v>16909.2</v>
      </c>
      <c r="F190" s="66">
        <f>SUM(F185:F189)</f>
        <v>13068</v>
      </c>
      <c r="G190" s="66">
        <f>SUM(G185:G189)</f>
        <v>14151.28</v>
      </c>
      <c r="H190" s="66">
        <f>SUM(H185:H189)</f>
        <v>17765</v>
      </c>
    </row>
    <row r="191" spans="1:8" x14ac:dyDescent="0.35">
      <c r="A191" s="3"/>
      <c r="C191" s="18"/>
    </row>
    <row r="192" spans="1:8" ht="15" thickBot="1" x14ac:dyDescent="0.4">
      <c r="A192" s="3" t="s">
        <v>10</v>
      </c>
      <c r="B192" s="16" t="s">
        <v>11</v>
      </c>
      <c r="C192" s="14">
        <v>17241</v>
      </c>
      <c r="D192" s="14">
        <v>17647</v>
      </c>
      <c r="E192" s="14">
        <v>15417</v>
      </c>
      <c r="F192" s="65">
        <v>13108</v>
      </c>
      <c r="G192" s="65">
        <v>12714</v>
      </c>
      <c r="H192" s="65">
        <v>12582</v>
      </c>
    </row>
    <row r="193" spans="1:8" x14ac:dyDescent="0.35">
      <c r="A193" s="3"/>
      <c r="C193" s="2"/>
    </row>
    <row r="194" spans="1:8" ht="15" thickBot="1" x14ac:dyDescent="0.4">
      <c r="A194" s="3" t="s">
        <v>12</v>
      </c>
      <c r="B194" s="16" t="s">
        <v>11</v>
      </c>
      <c r="C194" s="14">
        <v>4352</v>
      </c>
      <c r="D194" s="14">
        <v>3938</v>
      </c>
      <c r="E194" s="14">
        <v>3622</v>
      </c>
      <c r="F194" s="65">
        <v>3091</v>
      </c>
      <c r="G194" s="65">
        <v>3178</v>
      </c>
      <c r="H194" s="65">
        <v>3731</v>
      </c>
    </row>
  </sheetData>
  <sheetProtection algorithmName="SHA-512" hashValue="tFa+N5jq6obtD1A/P9G0QRGXXFV/dkZTeXf/HrTyMn+0V8MGRl9kWTmpFUHvcA0ELomIrnslQAvo8nZpE80epw==" saltValue="XIAGh6yYmAZ2Lyb1SGfDKg==" spinCount="100000" sheet="1" objects="1" scenarios="1"/>
  <mergeCells count="2">
    <mergeCell ref="A1:E1"/>
    <mergeCell ref="A118:G118"/>
  </mergeCells>
  <pageMargins left="0.25" right="0.25" top="0.75" bottom="0.75" header="0.3" footer="0.3"/>
  <pageSetup paperSize="9" scale="58" fitToHeight="0" orientation="portrait" r:id="rId1"/>
  <headerFooter>
    <oddFooter>&amp;C_x000D_&amp;1#&amp;"Calibri"&amp;10&amp;KFF0000 Public</oddFooter>
  </headerFooter>
  <rowBreaks count="2" manualBreakCount="2">
    <brk id="60" max="16383" man="1"/>
    <brk id="138" max="7" man="1"/>
  </rowBreaks>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22"/>
  <sheetViews>
    <sheetView zoomScaleNormal="100" zoomScaleSheetLayoutView="70" workbookViewId="0">
      <pane xSplit="1" ySplit="2" topLeftCell="B3" activePane="bottomRight" state="frozen"/>
      <selection activeCell="J31" sqref="J31:K31"/>
      <selection pane="topRight" activeCell="J31" sqref="J31:K31"/>
      <selection pane="bottomLeft" activeCell="J31" sqref="J31:K31"/>
      <selection pane="bottomRight" activeCell="G6" sqref="G6"/>
    </sheetView>
  </sheetViews>
  <sheetFormatPr defaultColWidth="9.1796875" defaultRowHeight="14.5" x14ac:dyDescent="0.35"/>
  <cols>
    <col min="1" max="1" width="54.26953125" customWidth="1"/>
    <col min="2" max="2" width="16.1796875" customWidth="1"/>
    <col min="3" max="3" width="10.1796875" bestFit="1" customWidth="1"/>
    <col min="4" max="5" width="11.1796875" bestFit="1" customWidth="1"/>
    <col min="6" max="6" width="11.54296875" style="2" bestFit="1" customWidth="1"/>
    <col min="7" max="7" width="12.1796875" style="2" bestFit="1" customWidth="1"/>
    <col min="8" max="8" width="10.81640625" bestFit="1" customWidth="1"/>
  </cols>
  <sheetData>
    <row r="1" spans="1:8" x14ac:dyDescent="0.35">
      <c r="A1" s="152" t="s">
        <v>2</v>
      </c>
      <c r="B1" s="152"/>
      <c r="C1" s="152"/>
    </row>
    <row r="2" spans="1:8" x14ac:dyDescent="0.35">
      <c r="C2" s="1">
        <v>2018</v>
      </c>
      <c r="D2" s="57">
        <v>2019</v>
      </c>
      <c r="E2" s="57">
        <v>2020</v>
      </c>
      <c r="F2" s="117">
        <v>2021</v>
      </c>
      <c r="G2" s="117">
        <v>2022</v>
      </c>
      <c r="H2" s="117">
        <v>2023</v>
      </c>
    </row>
    <row r="3" spans="1:8" s="9" customFormat="1" ht="22.5" customHeight="1" x14ac:dyDescent="0.35">
      <c r="A3" s="7" t="s">
        <v>266</v>
      </c>
      <c r="B3" s="8"/>
      <c r="C3" s="8"/>
      <c r="D3" s="8"/>
      <c r="E3" s="8"/>
      <c r="F3" s="67"/>
      <c r="G3" s="67"/>
      <c r="H3" s="67"/>
    </row>
    <row r="4" spans="1:8" x14ac:dyDescent="0.35">
      <c r="A4" s="6" t="s">
        <v>13</v>
      </c>
      <c r="B4" s="6" t="s">
        <v>110</v>
      </c>
      <c r="C4" s="15">
        <f>SUM(C20,C37,C54)</f>
        <v>766696</v>
      </c>
      <c r="D4" s="15">
        <f t="shared" ref="D4:E4" si="0">SUM(D20,D37,D54)</f>
        <v>800652</v>
      </c>
      <c r="E4" s="15">
        <f t="shared" si="0"/>
        <v>813396</v>
      </c>
      <c r="F4" s="58">
        <f>F20+F37+F54</f>
        <v>998936</v>
      </c>
      <c r="G4" s="58">
        <f>G20+G37+G54</f>
        <v>1067548</v>
      </c>
      <c r="H4" s="58">
        <f>H20+H37+H54</f>
        <v>1016333</v>
      </c>
    </row>
    <row r="5" spans="1:8" x14ac:dyDescent="0.35">
      <c r="A5" t="s">
        <v>3</v>
      </c>
      <c r="B5" t="s">
        <v>34</v>
      </c>
      <c r="C5" s="2">
        <v>134320</v>
      </c>
      <c r="D5" s="2">
        <v>134028.70726923132</v>
      </c>
      <c r="E5" s="2">
        <v>127451.3836780937</v>
      </c>
      <c r="F5" s="2">
        <v>156932</v>
      </c>
      <c r="G5" s="2">
        <v>168142</v>
      </c>
      <c r="H5" s="2">
        <v>164128</v>
      </c>
    </row>
    <row r="6" spans="1:8" x14ac:dyDescent="0.35">
      <c r="B6" t="s">
        <v>35</v>
      </c>
      <c r="C6" s="2">
        <v>2029</v>
      </c>
      <c r="D6" s="2">
        <v>1827.354668125063</v>
      </c>
      <c r="E6" s="2">
        <v>2178.9124135846314</v>
      </c>
      <c r="F6" s="2">
        <v>3244</v>
      </c>
      <c r="G6" s="2">
        <v>3359</v>
      </c>
      <c r="H6" s="2">
        <v>3555</v>
      </c>
    </row>
    <row r="7" spans="1:8" x14ac:dyDescent="0.35">
      <c r="B7" t="s">
        <v>36</v>
      </c>
      <c r="C7" s="2">
        <v>14031</v>
      </c>
      <c r="D7" s="2">
        <v>12856.991617808226</v>
      </c>
      <c r="E7" s="2">
        <v>12300.860125681678</v>
      </c>
      <c r="F7" s="2">
        <v>18523</v>
      </c>
      <c r="G7" s="2">
        <v>19858</v>
      </c>
      <c r="H7" s="2">
        <v>20018</v>
      </c>
    </row>
    <row r="8" spans="1:8" x14ac:dyDescent="0.35">
      <c r="B8" t="s">
        <v>37</v>
      </c>
      <c r="C8" s="2">
        <v>1138</v>
      </c>
      <c r="D8" s="2">
        <v>1017.112503956403</v>
      </c>
      <c r="E8" s="2">
        <v>1038.4816503277211</v>
      </c>
      <c r="F8" s="2">
        <v>1433</v>
      </c>
      <c r="G8" s="2">
        <v>1500</v>
      </c>
      <c r="H8" s="2">
        <v>1632</v>
      </c>
    </row>
    <row r="9" spans="1:8" x14ac:dyDescent="0.35">
      <c r="B9" t="s">
        <v>38</v>
      </c>
      <c r="C9" s="2">
        <v>985</v>
      </c>
      <c r="D9" s="2">
        <v>1019.6983832037499</v>
      </c>
      <c r="E9" s="2">
        <v>1476.2631352589451</v>
      </c>
      <c r="F9" s="2">
        <v>1909</v>
      </c>
      <c r="G9" s="2">
        <v>1958</v>
      </c>
      <c r="H9" s="2">
        <v>2112</v>
      </c>
    </row>
    <row r="10" spans="1:8" x14ac:dyDescent="0.35">
      <c r="B10" t="s">
        <v>39</v>
      </c>
      <c r="C10" s="2">
        <v>4547</v>
      </c>
      <c r="D10" s="2">
        <v>4221.0168914190726</v>
      </c>
      <c r="E10" s="2">
        <v>3339.3331989845196</v>
      </c>
      <c r="F10" s="2">
        <v>3793</v>
      </c>
      <c r="G10" s="2">
        <v>4479</v>
      </c>
      <c r="H10" s="2">
        <v>4536</v>
      </c>
    </row>
    <row r="11" spans="1:8" x14ac:dyDescent="0.35">
      <c r="B11" t="s">
        <v>40</v>
      </c>
      <c r="C11" s="2">
        <v>33737</v>
      </c>
      <c r="D11" s="2">
        <v>33514.718965112595</v>
      </c>
      <c r="E11" s="2">
        <v>36062.999447039947</v>
      </c>
      <c r="F11" s="2">
        <v>44494</v>
      </c>
      <c r="G11" s="2">
        <v>46441</v>
      </c>
      <c r="H11" s="2">
        <v>45740</v>
      </c>
    </row>
    <row r="12" spans="1:8" x14ac:dyDescent="0.35">
      <c r="B12" t="s">
        <v>41</v>
      </c>
      <c r="C12" s="2">
        <v>19279</v>
      </c>
      <c r="D12" s="2">
        <v>17217.645988584027</v>
      </c>
      <c r="E12" s="2">
        <v>19289.371866866881</v>
      </c>
      <c r="F12" s="2">
        <v>24362</v>
      </c>
      <c r="G12" s="2">
        <v>26897</v>
      </c>
      <c r="H12" s="2">
        <v>29514</v>
      </c>
    </row>
    <row r="13" spans="1:8" x14ac:dyDescent="0.35">
      <c r="B13" t="s">
        <v>42</v>
      </c>
      <c r="C13" s="2">
        <v>31036</v>
      </c>
      <c r="D13" s="2">
        <v>30248.753475713605</v>
      </c>
      <c r="E13" s="2">
        <v>27369.338817058695</v>
      </c>
      <c r="F13" s="2">
        <v>40253</v>
      </c>
      <c r="G13" s="2">
        <v>41511</v>
      </c>
      <c r="H13" s="2">
        <v>34928</v>
      </c>
    </row>
    <row r="14" spans="1:8" x14ac:dyDescent="0.35">
      <c r="B14" t="s">
        <v>43</v>
      </c>
      <c r="C14" s="2">
        <v>1071</v>
      </c>
      <c r="D14" s="2">
        <v>1096.4128008750379</v>
      </c>
      <c r="E14" s="2">
        <v>706.64728275428183</v>
      </c>
      <c r="F14" s="2">
        <v>1036</v>
      </c>
      <c r="G14" s="2">
        <v>1147</v>
      </c>
      <c r="H14" s="2">
        <v>1071</v>
      </c>
    </row>
    <row r="15" spans="1:8" x14ac:dyDescent="0.35">
      <c r="B15" t="s">
        <v>44</v>
      </c>
      <c r="C15" s="2">
        <v>16948</v>
      </c>
      <c r="D15" s="2">
        <v>15488.554731858141</v>
      </c>
      <c r="E15" s="2">
        <v>16202.912447991037</v>
      </c>
      <c r="F15" s="2">
        <v>20479</v>
      </c>
      <c r="G15" s="2">
        <v>22085</v>
      </c>
      <c r="H15" s="2">
        <v>22043</v>
      </c>
    </row>
    <row r="16" spans="1:8" x14ac:dyDescent="0.35">
      <c r="B16" t="s">
        <v>45</v>
      </c>
      <c r="C16" s="2">
        <v>128966</v>
      </c>
      <c r="D16" s="2">
        <v>125386.69882459837</v>
      </c>
      <c r="E16" s="2">
        <v>121335.43640344949</v>
      </c>
      <c r="F16" s="2">
        <v>138394</v>
      </c>
      <c r="G16" s="2">
        <v>152045</v>
      </c>
      <c r="H16" s="2">
        <v>140595</v>
      </c>
    </row>
    <row r="17" spans="1:8" x14ac:dyDescent="0.35">
      <c r="B17" t="s">
        <v>46</v>
      </c>
      <c r="C17" s="2">
        <v>3287</v>
      </c>
      <c r="D17" s="2">
        <v>2620.3576373114115</v>
      </c>
      <c r="E17" s="2">
        <v>4699.6542058141913</v>
      </c>
      <c r="F17" s="2">
        <v>7477</v>
      </c>
      <c r="G17" s="2">
        <v>7898</v>
      </c>
      <c r="H17" s="2">
        <v>8287</v>
      </c>
    </row>
    <row r="18" spans="1:8" x14ac:dyDescent="0.35">
      <c r="B18" t="s">
        <v>47</v>
      </c>
      <c r="C18" s="2">
        <v>29111</v>
      </c>
      <c r="D18" s="2">
        <v>33523.338562603749</v>
      </c>
      <c r="E18" s="2">
        <v>29935.058159109962</v>
      </c>
      <c r="F18" s="2">
        <v>34536</v>
      </c>
      <c r="G18" s="2">
        <v>35728</v>
      </c>
      <c r="H18" s="2">
        <v>32915</v>
      </c>
    </row>
    <row r="19" spans="1:8" x14ac:dyDescent="0.35">
      <c r="B19" t="s">
        <v>0</v>
      </c>
      <c r="C19" s="2">
        <v>215</v>
      </c>
      <c r="D19" s="2">
        <v>183.59742656162189</v>
      </c>
      <c r="E19" s="2">
        <v>224.88774910850555</v>
      </c>
      <c r="F19" s="2">
        <v>298</v>
      </c>
      <c r="G19" s="2">
        <v>349</v>
      </c>
      <c r="H19" s="2">
        <v>359</v>
      </c>
    </row>
    <row r="20" spans="1:8" ht="15" thickBot="1" x14ac:dyDescent="0.4">
      <c r="B20" s="16" t="s">
        <v>110</v>
      </c>
      <c r="C20" s="14">
        <f>SUM(C5:C19)</f>
        <v>420700</v>
      </c>
      <c r="D20" s="14">
        <f t="shared" ref="D20:E20" si="1">SUM(D5:D19)</f>
        <v>414250.95974696241</v>
      </c>
      <c r="E20" s="14">
        <f t="shared" si="1"/>
        <v>403611.54058112414</v>
      </c>
      <c r="F20" s="14">
        <f>SUM(F5:F19)</f>
        <v>497163</v>
      </c>
      <c r="G20" s="14">
        <f>SUM(G5:G19)</f>
        <v>533397</v>
      </c>
      <c r="H20" s="14">
        <f>SUM(H5:H19)</f>
        <v>511433</v>
      </c>
    </row>
    <row r="21" spans="1:8" x14ac:dyDescent="0.35">
      <c r="C21" s="18"/>
    </row>
    <row r="22" spans="1:8" x14ac:dyDescent="0.35">
      <c r="A22" t="s">
        <v>59</v>
      </c>
      <c r="B22" t="s">
        <v>34</v>
      </c>
      <c r="C22" s="2">
        <v>100794</v>
      </c>
      <c r="D22" s="2">
        <v>102303.41674328271</v>
      </c>
      <c r="E22" s="2">
        <v>103014.58110940989</v>
      </c>
      <c r="F22" s="2">
        <v>131144</v>
      </c>
      <c r="G22" s="2">
        <v>142821</v>
      </c>
      <c r="H22" s="2">
        <v>144295</v>
      </c>
    </row>
    <row r="23" spans="1:8" x14ac:dyDescent="0.35">
      <c r="B23" t="s">
        <v>35</v>
      </c>
      <c r="C23" s="2">
        <v>1347</v>
      </c>
      <c r="D23" s="2">
        <v>1202.433850016256</v>
      </c>
      <c r="E23" s="2">
        <v>1444.2790998301798</v>
      </c>
      <c r="F23" s="2">
        <v>2414</v>
      </c>
      <c r="G23" s="2">
        <v>2550</v>
      </c>
      <c r="H23" s="2">
        <v>2675</v>
      </c>
    </row>
    <row r="24" spans="1:8" x14ac:dyDescent="0.35">
      <c r="B24" t="s">
        <v>36</v>
      </c>
      <c r="C24" s="2">
        <v>10765</v>
      </c>
      <c r="D24" s="2">
        <v>9806.5160656881326</v>
      </c>
      <c r="E24" s="2">
        <v>9756.1303068805428</v>
      </c>
      <c r="F24" s="2">
        <v>15620</v>
      </c>
      <c r="G24" s="2">
        <v>16772</v>
      </c>
      <c r="H24" s="2">
        <v>17010</v>
      </c>
    </row>
    <row r="25" spans="1:8" x14ac:dyDescent="0.35">
      <c r="B25" t="s">
        <v>37</v>
      </c>
      <c r="C25" s="2">
        <v>665</v>
      </c>
      <c r="D25" s="2">
        <v>600.78594513357029</v>
      </c>
      <c r="E25" s="2">
        <v>654.67322518253832</v>
      </c>
      <c r="F25" s="2">
        <v>976</v>
      </c>
      <c r="G25" s="2">
        <v>1017</v>
      </c>
      <c r="H25" s="2">
        <v>1111</v>
      </c>
    </row>
    <row r="26" spans="1:8" x14ac:dyDescent="0.35">
      <c r="B26" t="s">
        <v>38</v>
      </c>
      <c r="C26" s="2">
        <v>673</v>
      </c>
      <c r="D26" s="2">
        <v>693.01563828893893</v>
      </c>
      <c r="E26" s="2">
        <v>1024.4886348276361</v>
      </c>
      <c r="F26" s="2">
        <v>1423</v>
      </c>
      <c r="G26" s="2">
        <v>1441</v>
      </c>
      <c r="H26" s="2">
        <v>1583</v>
      </c>
    </row>
    <row r="27" spans="1:8" x14ac:dyDescent="0.35">
      <c r="B27" t="s">
        <v>39</v>
      </c>
      <c r="C27" s="2">
        <v>3825</v>
      </c>
      <c r="D27" s="2">
        <v>3538.3447701195205</v>
      </c>
      <c r="E27" s="2">
        <v>2716.6440092307462</v>
      </c>
      <c r="F27" s="2">
        <v>3065</v>
      </c>
      <c r="G27" s="2">
        <v>3753</v>
      </c>
      <c r="H27" s="2">
        <v>3774</v>
      </c>
    </row>
    <row r="28" spans="1:8" x14ac:dyDescent="0.35">
      <c r="B28" t="s">
        <v>40</v>
      </c>
      <c r="C28" s="2">
        <v>26196</v>
      </c>
      <c r="D28" s="2">
        <v>25869.997950206376</v>
      </c>
      <c r="E28" s="2">
        <v>28764.642362638573</v>
      </c>
      <c r="F28" s="2">
        <v>36995</v>
      </c>
      <c r="G28" s="2">
        <v>39194</v>
      </c>
      <c r="H28" s="2">
        <v>40849</v>
      </c>
    </row>
    <row r="29" spans="1:8" x14ac:dyDescent="0.35">
      <c r="B29" t="s">
        <v>41</v>
      </c>
      <c r="C29" s="2">
        <v>15235</v>
      </c>
      <c r="D29" s="2">
        <v>13644.82282849988</v>
      </c>
      <c r="E29" s="2">
        <v>15913.057126917849</v>
      </c>
      <c r="F29" s="2">
        <v>21049</v>
      </c>
      <c r="G29" s="2">
        <v>23427</v>
      </c>
      <c r="H29" s="2">
        <v>25007</v>
      </c>
    </row>
    <row r="30" spans="1:8" x14ac:dyDescent="0.35">
      <c r="B30" t="s">
        <v>42</v>
      </c>
      <c r="C30" s="2">
        <v>25647</v>
      </c>
      <c r="D30" s="2">
        <v>24849.437607253512</v>
      </c>
      <c r="E30" s="2">
        <v>22218.909611920342</v>
      </c>
      <c r="F30" s="2">
        <v>34827</v>
      </c>
      <c r="G30" s="2">
        <v>36765</v>
      </c>
      <c r="H30" s="2">
        <v>31535</v>
      </c>
    </row>
    <row r="31" spans="1:8" x14ac:dyDescent="0.35">
      <c r="B31" t="s">
        <v>43</v>
      </c>
      <c r="C31" s="2">
        <v>796</v>
      </c>
      <c r="D31" s="2">
        <v>798.17472768104165</v>
      </c>
      <c r="E31" s="2">
        <v>545.72760450330668</v>
      </c>
      <c r="F31" s="2">
        <v>866</v>
      </c>
      <c r="G31" s="2">
        <v>977</v>
      </c>
      <c r="H31" s="2">
        <v>944</v>
      </c>
    </row>
    <row r="32" spans="1:8" x14ac:dyDescent="0.35">
      <c r="B32" t="s">
        <v>44</v>
      </c>
      <c r="C32" s="2">
        <v>13004</v>
      </c>
      <c r="D32" s="2">
        <v>11876.943383063794</v>
      </c>
      <c r="E32" s="2">
        <v>12866.577752327961</v>
      </c>
      <c r="F32" s="2">
        <v>16446</v>
      </c>
      <c r="G32" s="2">
        <v>17943</v>
      </c>
      <c r="H32" s="2">
        <v>18753</v>
      </c>
    </row>
    <row r="33" spans="1:8" x14ac:dyDescent="0.35">
      <c r="B33" t="s">
        <v>45</v>
      </c>
      <c r="C33" s="2">
        <v>103167</v>
      </c>
      <c r="D33" s="2">
        <v>100206.26867368448</v>
      </c>
      <c r="E33" s="2">
        <v>102216.97922590506</v>
      </c>
      <c r="F33" s="2">
        <v>119304</v>
      </c>
      <c r="G33" s="2">
        <v>132423</v>
      </c>
      <c r="H33" s="2">
        <v>121282</v>
      </c>
    </row>
    <row r="34" spans="1:8" x14ac:dyDescent="0.35">
      <c r="B34" t="s">
        <v>46</v>
      </c>
      <c r="C34" s="2">
        <v>2352</v>
      </c>
      <c r="D34" s="2">
        <v>1966.1301877326739</v>
      </c>
      <c r="E34" s="2">
        <v>3653.1765466292782</v>
      </c>
      <c r="F34" s="2">
        <v>6468</v>
      </c>
      <c r="G34" s="2">
        <v>6813</v>
      </c>
      <c r="H34" s="2">
        <v>7203</v>
      </c>
    </row>
    <row r="35" spans="1:8" x14ac:dyDescent="0.35">
      <c r="B35" t="s">
        <v>47</v>
      </c>
      <c r="C35" s="2">
        <v>24819</v>
      </c>
      <c r="D35" s="2">
        <v>27959.388382062578</v>
      </c>
      <c r="E35" s="2">
        <v>26034.005337907744</v>
      </c>
      <c r="F35" s="2">
        <v>30941</v>
      </c>
      <c r="G35" s="2">
        <v>32658</v>
      </c>
      <c r="H35" s="2">
        <v>30999</v>
      </c>
    </row>
    <row r="36" spans="1:8" x14ac:dyDescent="0.35">
      <c r="B36" t="s">
        <v>0</v>
      </c>
      <c r="C36" s="2">
        <v>156</v>
      </c>
      <c r="D36" s="2">
        <v>145.67119760053569</v>
      </c>
      <c r="E36" s="2">
        <v>171.91419042961311</v>
      </c>
      <c r="F36" s="2">
        <v>223</v>
      </c>
      <c r="G36" s="2">
        <v>283</v>
      </c>
      <c r="H36" s="2">
        <v>279</v>
      </c>
    </row>
    <row r="37" spans="1:8" ht="15" thickBot="1" x14ac:dyDescent="0.4">
      <c r="B37" s="16" t="s">
        <v>110</v>
      </c>
      <c r="C37" s="14">
        <f>SUM(C22:C36)</f>
        <v>329441</v>
      </c>
      <c r="D37" s="14">
        <f t="shared" ref="D37:E37" si="2">SUM(D22:D36)</f>
        <v>325461.34795031406</v>
      </c>
      <c r="E37" s="14">
        <f t="shared" si="2"/>
        <v>330995.78614454129</v>
      </c>
      <c r="F37" s="14">
        <f>SUM(F22:F36)</f>
        <v>421761</v>
      </c>
      <c r="G37" s="14">
        <f>SUM(G22:G36)</f>
        <v>458837</v>
      </c>
      <c r="H37" s="14">
        <f>SUM(H22:H36)</f>
        <v>447299</v>
      </c>
    </row>
    <row r="38" spans="1:8" x14ac:dyDescent="0.35">
      <c r="C38" s="2"/>
    </row>
    <row r="39" spans="1:8" x14ac:dyDescent="0.35">
      <c r="A39" t="s">
        <v>12</v>
      </c>
      <c r="B39" t="s">
        <v>34</v>
      </c>
      <c r="C39" s="2">
        <v>4560</v>
      </c>
      <c r="D39" s="2">
        <v>13606.896599538795</v>
      </c>
      <c r="E39" s="2">
        <v>18850.590880828502</v>
      </c>
      <c r="F39" s="2">
        <v>20528</v>
      </c>
      <c r="G39" s="2">
        <v>19765</v>
      </c>
      <c r="H39" s="2">
        <v>35623</v>
      </c>
    </row>
    <row r="40" spans="1:8" x14ac:dyDescent="0.35">
      <c r="B40" t="s">
        <v>35</v>
      </c>
      <c r="C40" s="2">
        <v>161</v>
      </c>
      <c r="D40" s="2">
        <v>145.67119760053569</v>
      </c>
      <c r="E40" s="2">
        <v>184.90770482254896</v>
      </c>
      <c r="F40" s="2">
        <v>181</v>
      </c>
      <c r="G40" s="2">
        <v>181</v>
      </c>
      <c r="H40" s="2">
        <v>194</v>
      </c>
    </row>
    <row r="41" spans="1:8" x14ac:dyDescent="0.35">
      <c r="B41" t="s">
        <v>36</v>
      </c>
      <c r="C41" s="2">
        <v>646</v>
      </c>
      <c r="D41" s="2">
        <v>6430.219728402345</v>
      </c>
      <c r="E41" s="2">
        <v>1161.4202865070372</v>
      </c>
      <c r="F41" s="2">
        <v>1305</v>
      </c>
      <c r="G41" s="2">
        <v>1322</v>
      </c>
      <c r="H41" s="2">
        <v>1361</v>
      </c>
    </row>
    <row r="42" spans="1:8" x14ac:dyDescent="0.35">
      <c r="B42" t="s">
        <v>37</v>
      </c>
      <c r="C42" s="2">
        <v>109</v>
      </c>
      <c r="D42" s="2">
        <v>110.33084788679626</v>
      </c>
      <c r="E42" s="2">
        <v>114.94262732212502</v>
      </c>
      <c r="F42" s="2">
        <v>122</v>
      </c>
      <c r="G42" s="2">
        <v>157</v>
      </c>
      <c r="H42" s="2">
        <v>200</v>
      </c>
    </row>
    <row r="43" spans="1:8" x14ac:dyDescent="0.35">
      <c r="B43" t="s">
        <v>38</v>
      </c>
      <c r="C43" s="2">
        <v>101</v>
      </c>
      <c r="D43" s="2">
        <v>91.367733406253166</v>
      </c>
      <c r="E43" s="2">
        <v>156.9216738223794</v>
      </c>
      <c r="F43" s="2">
        <v>168</v>
      </c>
      <c r="G43" s="2">
        <v>190</v>
      </c>
      <c r="H43" s="2">
        <v>206</v>
      </c>
    </row>
    <row r="44" spans="1:8" x14ac:dyDescent="0.35">
      <c r="B44" t="s">
        <v>39</v>
      </c>
      <c r="C44" s="2">
        <v>87</v>
      </c>
      <c r="D44" s="2">
        <v>80.162256667750412</v>
      </c>
      <c r="E44" s="2">
        <v>283.85831443029133</v>
      </c>
      <c r="F44" s="2">
        <v>309</v>
      </c>
      <c r="G44" s="2">
        <v>328</v>
      </c>
      <c r="H44" s="2">
        <v>343</v>
      </c>
    </row>
    <row r="45" spans="1:8" x14ac:dyDescent="0.35">
      <c r="B45" t="s">
        <v>40</v>
      </c>
      <c r="C45" s="2">
        <v>1023</v>
      </c>
      <c r="D45" s="2">
        <v>7700.7483985987337</v>
      </c>
      <c r="E45" s="2">
        <v>14371.826419694224</v>
      </c>
      <c r="F45" s="2">
        <v>12690</v>
      </c>
      <c r="G45" s="2">
        <v>11272</v>
      </c>
      <c r="H45" s="2">
        <v>1917</v>
      </c>
    </row>
    <row r="46" spans="1:8" x14ac:dyDescent="0.35">
      <c r="B46" t="s">
        <v>41</v>
      </c>
      <c r="C46" s="2">
        <v>598</v>
      </c>
      <c r="D46" s="2">
        <v>6924.9846243946968</v>
      </c>
      <c r="E46" s="2">
        <v>8012.0008749056888</v>
      </c>
      <c r="F46" s="2">
        <v>7598</v>
      </c>
      <c r="G46" s="2">
        <v>6563</v>
      </c>
      <c r="H46" s="2">
        <v>1292</v>
      </c>
    </row>
    <row r="47" spans="1:8" x14ac:dyDescent="0.35">
      <c r="B47" t="s">
        <v>42</v>
      </c>
      <c r="C47" s="2">
        <v>668</v>
      </c>
      <c r="D47" s="2">
        <v>679.22428230308947</v>
      </c>
      <c r="E47" s="2">
        <v>1884.0595869757017</v>
      </c>
      <c r="F47" s="2">
        <v>2875</v>
      </c>
      <c r="G47" s="2">
        <v>2302</v>
      </c>
      <c r="H47" s="2">
        <v>1639</v>
      </c>
    </row>
    <row r="48" spans="1:8" x14ac:dyDescent="0.35">
      <c r="B48" t="s">
        <v>43</v>
      </c>
      <c r="C48" s="2">
        <v>90</v>
      </c>
      <c r="D48" s="2">
        <v>90.505773657137567</v>
      </c>
      <c r="E48" s="2">
        <v>55.972062000339143</v>
      </c>
      <c r="F48" s="2">
        <v>66</v>
      </c>
      <c r="G48" s="2">
        <v>52</v>
      </c>
      <c r="H48" s="2">
        <v>60</v>
      </c>
    </row>
    <row r="49" spans="1:8" x14ac:dyDescent="0.35">
      <c r="B49" t="s">
        <v>44</v>
      </c>
      <c r="C49" s="2">
        <v>371</v>
      </c>
      <c r="D49" s="2">
        <v>267.20752222583468</v>
      </c>
      <c r="E49" s="2">
        <v>1629.1868046527286</v>
      </c>
      <c r="F49" s="2">
        <v>1990</v>
      </c>
      <c r="G49" s="2">
        <v>1942</v>
      </c>
      <c r="H49" s="2">
        <v>955</v>
      </c>
    </row>
    <row r="50" spans="1:8" x14ac:dyDescent="0.35">
      <c r="B50" t="s">
        <v>45</v>
      </c>
      <c r="C50" s="2">
        <v>6836</v>
      </c>
      <c r="D50" s="2">
        <v>20218.127875255414</v>
      </c>
      <c r="E50" s="2">
        <v>26604.720470089771</v>
      </c>
      <c r="F50" s="2">
        <v>26764</v>
      </c>
      <c r="G50" s="2">
        <v>26249</v>
      </c>
      <c r="H50" s="2">
        <v>11688</v>
      </c>
    </row>
    <row r="51" spans="1:8" x14ac:dyDescent="0.35">
      <c r="B51" t="s">
        <v>46</v>
      </c>
      <c r="C51" s="2">
        <v>376</v>
      </c>
      <c r="D51" s="2">
        <v>314.61530842719247</v>
      </c>
      <c r="E51" s="2">
        <v>546.72710561045551</v>
      </c>
      <c r="F51" s="2">
        <v>612</v>
      </c>
      <c r="G51" s="2">
        <v>603</v>
      </c>
      <c r="H51" s="2">
        <v>585</v>
      </c>
    </row>
    <row r="52" spans="1:8" x14ac:dyDescent="0.35">
      <c r="B52" t="s">
        <v>47</v>
      </c>
      <c r="C52" s="2">
        <v>915</v>
      </c>
      <c r="D52" s="2">
        <v>4265.8387983730845</v>
      </c>
      <c r="E52" s="2">
        <v>4914.5469438512064</v>
      </c>
      <c r="F52" s="2">
        <v>4784</v>
      </c>
      <c r="G52" s="2">
        <v>4323</v>
      </c>
      <c r="H52" s="2">
        <v>1511</v>
      </c>
    </row>
    <row r="53" spans="1:8" x14ac:dyDescent="0.35">
      <c r="B53" t="s">
        <v>0</v>
      </c>
      <c r="C53" s="2">
        <v>14</v>
      </c>
      <c r="D53" s="2">
        <v>13.791355985849533</v>
      </c>
      <c r="E53" s="2">
        <v>16.991518821531525</v>
      </c>
      <c r="F53" s="2">
        <v>20</v>
      </c>
      <c r="G53" s="2">
        <v>65</v>
      </c>
      <c r="H53" s="2">
        <v>27</v>
      </c>
    </row>
    <row r="54" spans="1:8" ht="15" thickBot="1" x14ac:dyDescent="0.4">
      <c r="B54" s="16" t="s">
        <v>110</v>
      </c>
      <c r="C54" s="14">
        <f>SUM(C39:C53)</f>
        <v>16555</v>
      </c>
      <c r="D54" s="14">
        <f t="shared" ref="D54:E54" si="3">SUM(D39:D53)</f>
        <v>60939.692302723517</v>
      </c>
      <c r="E54" s="14">
        <f t="shared" si="3"/>
        <v>78788.673274334535</v>
      </c>
      <c r="F54" s="14">
        <f>SUM(F39:F53)</f>
        <v>80012</v>
      </c>
      <c r="G54" s="14">
        <f>SUM(G39:G53)</f>
        <v>75314</v>
      </c>
      <c r="H54" s="14">
        <f>SUM(H39:H53)</f>
        <v>57601</v>
      </c>
    </row>
    <row r="55" spans="1:8" x14ac:dyDescent="0.35">
      <c r="C55" s="2"/>
    </row>
    <row r="56" spans="1:8" x14ac:dyDescent="0.35">
      <c r="A56" s="6" t="s">
        <v>80</v>
      </c>
      <c r="B56" s="6" t="s">
        <v>110</v>
      </c>
      <c r="C56" s="15">
        <f>SUM(C72,C89,C106)</f>
        <v>299022</v>
      </c>
      <c r="D56" s="15">
        <f t="shared" ref="D56:E56" si="4">SUM(D72,D89,D106)</f>
        <v>296383</v>
      </c>
      <c r="E56" s="15">
        <f t="shared" si="4"/>
        <v>286563.00000000006</v>
      </c>
      <c r="F56" s="58">
        <f>F72+F89+F106</f>
        <v>32609</v>
      </c>
      <c r="G56" s="58">
        <f>G72+G89+G106</f>
        <v>32196</v>
      </c>
      <c r="H56" s="58">
        <f>H72+H89+H106</f>
        <v>6448</v>
      </c>
    </row>
    <row r="57" spans="1:8" x14ac:dyDescent="0.35">
      <c r="A57" t="s">
        <v>3</v>
      </c>
      <c r="B57" t="s">
        <v>34</v>
      </c>
      <c r="C57" s="2">
        <v>46665</v>
      </c>
      <c r="D57" s="2">
        <v>46208.355917602763</v>
      </c>
      <c r="E57" s="2">
        <v>41800.685461586763</v>
      </c>
      <c r="F57" s="2">
        <v>664</v>
      </c>
      <c r="G57" s="2">
        <v>580</v>
      </c>
      <c r="H57" s="2">
        <v>1336</v>
      </c>
    </row>
    <row r="58" spans="1:8" x14ac:dyDescent="0.35">
      <c r="B58" t="s">
        <v>35</v>
      </c>
      <c r="C58" s="2">
        <v>503</v>
      </c>
      <c r="D58" s="2">
        <v>703.74181321538435</v>
      </c>
      <c r="E58" s="2">
        <v>1028.7953631986602</v>
      </c>
      <c r="F58" s="2">
        <v>15</v>
      </c>
      <c r="G58" s="2">
        <v>12</v>
      </c>
      <c r="H58" s="2">
        <v>12</v>
      </c>
    </row>
    <row r="59" spans="1:8" x14ac:dyDescent="0.35">
      <c r="B59" t="s">
        <v>36</v>
      </c>
      <c r="C59" s="2">
        <v>5063</v>
      </c>
      <c r="D59" s="2">
        <v>5318.9140473759062</v>
      </c>
      <c r="E59" s="2">
        <v>6894.6285953527313</v>
      </c>
      <c r="F59" s="2">
        <v>43</v>
      </c>
      <c r="G59" s="2">
        <v>36</v>
      </c>
      <c r="H59" s="2">
        <v>22</v>
      </c>
    </row>
    <row r="60" spans="1:8" x14ac:dyDescent="0.35">
      <c r="B60" t="s">
        <v>37</v>
      </c>
      <c r="C60" s="2">
        <v>294</v>
      </c>
      <c r="D60" s="2">
        <v>396.43503198280882</v>
      </c>
      <c r="E60" s="2">
        <v>442.91190077454473</v>
      </c>
      <c r="F60" s="2">
        <v>21</v>
      </c>
      <c r="G60" s="2">
        <v>18</v>
      </c>
      <c r="H60" s="2">
        <v>17</v>
      </c>
    </row>
    <row r="61" spans="1:8" x14ac:dyDescent="0.35">
      <c r="B61" t="s">
        <v>38</v>
      </c>
      <c r="C61" s="2">
        <v>274</v>
      </c>
      <c r="D61" s="2">
        <v>326.80358608418902</v>
      </c>
      <c r="E61" s="2">
        <v>492.90195729537362</v>
      </c>
      <c r="F61" s="2">
        <v>32</v>
      </c>
      <c r="G61" s="2">
        <v>31</v>
      </c>
      <c r="H61" s="2">
        <v>29</v>
      </c>
    </row>
    <row r="62" spans="1:8" x14ac:dyDescent="0.35">
      <c r="B62" t="s">
        <v>39</v>
      </c>
      <c r="C62" s="2">
        <v>1237</v>
      </c>
      <c r="D62" s="2">
        <v>1285.860700927846</v>
      </c>
      <c r="E62" s="2">
        <v>1071.786811806573</v>
      </c>
      <c r="F62" s="2">
        <v>19</v>
      </c>
      <c r="G62" s="2">
        <v>18</v>
      </c>
      <c r="H62" s="2">
        <v>16</v>
      </c>
    </row>
    <row r="63" spans="1:8" x14ac:dyDescent="0.35">
      <c r="B63" t="s">
        <v>40</v>
      </c>
      <c r="C63" s="2">
        <v>11664</v>
      </c>
      <c r="D63" s="2">
        <v>11178.168114925102</v>
      </c>
      <c r="E63" s="2">
        <v>9350.1401716558503</v>
      </c>
      <c r="F63" s="2">
        <v>123</v>
      </c>
      <c r="G63" s="2">
        <v>109</v>
      </c>
      <c r="H63" s="2">
        <v>428</v>
      </c>
    </row>
    <row r="64" spans="1:8" x14ac:dyDescent="0.35">
      <c r="B64" t="s">
        <v>41</v>
      </c>
      <c r="C64" s="2">
        <v>6666</v>
      </c>
      <c r="D64" s="2">
        <v>6750.5365750515293</v>
      </c>
      <c r="E64" s="2">
        <v>6292.7483148419515</v>
      </c>
      <c r="F64" s="2">
        <v>70</v>
      </c>
      <c r="G64" s="2">
        <v>61</v>
      </c>
      <c r="H64" s="2">
        <v>197</v>
      </c>
    </row>
    <row r="65" spans="1:8" x14ac:dyDescent="0.35">
      <c r="B65" t="s">
        <v>42</v>
      </c>
      <c r="C65" s="2">
        <v>8388</v>
      </c>
      <c r="D65" s="2">
        <v>8244.3631943965866</v>
      </c>
      <c r="E65" s="2">
        <v>9694.0717605191549</v>
      </c>
      <c r="F65" s="2">
        <v>57</v>
      </c>
      <c r="G65" s="2">
        <v>50</v>
      </c>
      <c r="H65" s="2">
        <v>277</v>
      </c>
    </row>
    <row r="66" spans="1:8" x14ac:dyDescent="0.35">
      <c r="B66" t="s">
        <v>43</v>
      </c>
      <c r="C66" s="2">
        <v>377</v>
      </c>
      <c r="D66" s="2">
        <v>467.92331643872518</v>
      </c>
      <c r="E66" s="2">
        <v>330.93417416788782</v>
      </c>
      <c r="F66" s="2">
        <v>9</v>
      </c>
      <c r="G66" s="2">
        <v>9</v>
      </c>
      <c r="H66" s="2">
        <v>9</v>
      </c>
    </row>
    <row r="67" spans="1:8" x14ac:dyDescent="0.35">
      <c r="B67" t="s">
        <v>44</v>
      </c>
      <c r="C67" s="2">
        <v>6020</v>
      </c>
      <c r="D67" s="2">
        <v>6017.085344919401</v>
      </c>
      <c r="E67" s="2">
        <v>4882.0289198241571</v>
      </c>
      <c r="F67" s="2">
        <v>76</v>
      </c>
      <c r="G67" s="2">
        <v>69</v>
      </c>
      <c r="H67" s="2">
        <v>179</v>
      </c>
    </row>
    <row r="68" spans="1:8" x14ac:dyDescent="0.35">
      <c r="B68" t="s">
        <v>45</v>
      </c>
      <c r="C68" s="2">
        <v>58629</v>
      </c>
      <c r="D68" s="2">
        <v>57202.697015355501</v>
      </c>
      <c r="E68" s="2">
        <v>51388.778302281768</v>
      </c>
      <c r="F68" s="2">
        <v>15077</v>
      </c>
      <c r="G68" s="2">
        <v>15037</v>
      </c>
      <c r="H68" s="2">
        <v>1455</v>
      </c>
    </row>
    <row r="69" spans="1:8" x14ac:dyDescent="0.35">
      <c r="B69" t="s">
        <v>46</v>
      </c>
      <c r="C69" s="2">
        <v>1463</v>
      </c>
      <c r="D69" s="2">
        <v>1556.0307110144911</v>
      </c>
      <c r="E69" s="2">
        <v>2871.4288465564164</v>
      </c>
      <c r="F69" s="2">
        <v>34</v>
      </c>
      <c r="G69" s="2">
        <v>28</v>
      </c>
      <c r="H69" s="2">
        <v>23</v>
      </c>
    </row>
    <row r="70" spans="1:8" x14ac:dyDescent="0.35">
      <c r="B70" t="s">
        <v>47</v>
      </c>
      <c r="C70" s="2">
        <v>6688</v>
      </c>
      <c r="D70" s="2">
        <v>7327.0849470921012</v>
      </c>
      <c r="E70" s="2">
        <v>7961.416401507222</v>
      </c>
      <c r="F70" s="2">
        <v>109</v>
      </c>
      <c r="G70" s="2">
        <v>103</v>
      </c>
      <c r="H70" s="2">
        <v>81</v>
      </c>
    </row>
    <row r="71" spans="1:8" x14ac:dyDescent="0.35">
      <c r="B71" t="s">
        <v>0</v>
      </c>
      <c r="C71" s="2">
        <v>56</v>
      </c>
      <c r="D71" s="2">
        <v>61.275672390785445</v>
      </c>
      <c r="E71" s="2">
        <v>66.986675737910815</v>
      </c>
      <c r="F71" s="2">
        <v>3</v>
      </c>
      <c r="G71" s="2">
        <v>3</v>
      </c>
    </row>
    <row r="72" spans="1:8" ht="15" thickBot="1" x14ac:dyDescent="0.4">
      <c r="B72" s="16" t="s">
        <v>110</v>
      </c>
      <c r="C72" s="14">
        <f>SUM(C57:C71)</f>
        <v>153987</v>
      </c>
      <c r="D72" s="14">
        <f t="shared" ref="D72:E72" si="5">SUM(D57:D71)</f>
        <v>153045.27598877315</v>
      </c>
      <c r="E72" s="14">
        <f t="shared" si="5"/>
        <v>144570.24365710697</v>
      </c>
      <c r="F72" s="14">
        <f>SUM(F57:F71)</f>
        <v>16352</v>
      </c>
      <c r="G72" s="14">
        <f>SUM(G57:G71)</f>
        <v>16164</v>
      </c>
      <c r="H72" s="14">
        <f>SUM(H57:H71)</f>
        <v>4081</v>
      </c>
    </row>
    <row r="73" spans="1:8" x14ac:dyDescent="0.35">
      <c r="C73" s="2"/>
    </row>
    <row r="74" spans="1:8" x14ac:dyDescent="0.35">
      <c r="A74" t="s">
        <v>59</v>
      </c>
      <c r="B74" t="s">
        <v>34</v>
      </c>
      <c r="C74" s="2">
        <v>39838</v>
      </c>
      <c r="D74" s="2">
        <v>39953.5952373494</v>
      </c>
      <c r="E74" s="2">
        <v>39599.123372409471</v>
      </c>
      <c r="F74" s="2">
        <v>542</v>
      </c>
      <c r="G74" s="2">
        <v>467</v>
      </c>
      <c r="H74">
        <v>3</v>
      </c>
    </row>
    <row r="75" spans="1:8" x14ac:dyDescent="0.35">
      <c r="B75" t="s">
        <v>35</v>
      </c>
      <c r="C75" s="2">
        <v>389</v>
      </c>
      <c r="D75" s="2">
        <v>602.54411184272351</v>
      </c>
      <c r="E75" s="2">
        <v>901.82061963575472</v>
      </c>
      <c r="F75" s="2">
        <v>11</v>
      </c>
      <c r="G75" s="2">
        <v>11</v>
      </c>
      <c r="H75">
        <v>378</v>
      </c>
    </row>
    <row r="76" spans="1:8" x14ac:dyDescent="0.35">
      <c r="B76" t="s">
        <v>36</v>
      </c>
      <c r="C76" s="2">
        <v>4399</v>
      </c>
      <c r="D76" s="2">
        <v>4788.786639267747</v>
      </c>
      <c r="E76" s="2">
        <v>6271.7524911032033</v>
      </c>
      <c r="F76" s="2">
        <v>27</v>
      </c>
      <c r="G76" s="2">
        <v>23</v>
      </c>
      <c r="H76">
        <v>11</v>
      </c>
    </row>
    <row r="77" spans="1:8" x14ac:dyDescent="0.35">
      <c r="B77" t="s">
        <v>37</v>
      </c>
      <c r="C77" s="2">
        <v>186</v>
      </c>
      <c r="D77" s="2">
        <v>259.957398021514</v>
      </c>
      <c r="E77" s="2">
        <v>338.93258321122045</v>
      </c>
      <c r="F77" s="2">
        <v>8</v>
      </c>
      <c r="G77" s="2">
        <v>8</v>
      </c>
      <c r="H77">
        <v>17</v>
      </c>
    </row>
    <row r="78" spans="1:8" x14ac:dyDescent="0.35">
      <c r="B78" t="s">
        <v>38</v>
      </c>
      <c r="C78" s="2">
        <v>183</v>
      </c>
      <c r="D78" s="2">
        <v>236.74691605530737</v>
      </c>
      <c r="E78" s="2">
        <v>412.91786686204739</v>
      </c>
      <c r="F78" s="2">
        <v>23</v>
      </c>
      <c r="G78" s="2">
        <v>23</v>
      </c>
      <c r="H78">
        <v>8</v>
      </c>
    </row>
    <row r="79" spans="1:8" x14ac:dyDescent="0.35">
      <c r="B79" t="s">
        <v>39</v>
      </c>
      <c r="C79" s="2">
        <v>1113</v>
      </c>
      <c r="D79" s="2">
        <v>1141.955712737365</v>
      </c>
      <c r="E79" s="2">
        <v>960.80888633033294</v>
      </c>
      <c r="F79" s="2">
        <v>8</v>
      </c>
      <c r="G79" s="2">
        <v>7</v>
      </c>
      <c r="H79">
        <v>20</v>
      </c>
    </row>
    <row r="80" spans="1:8" x14ac:dyDescent="0.35">
      <c r="B80" t="s">
        <v>40</v>
      </c>
      <c r="C80" s="2">
        <v>9137</v>
      </c>
      <c r="D80" s="2">
        <v>9353.824232381261</v>
      </c>
      <c r="E80" s="2">
        <v>9059.1980427046274</v>
      </c>
      <c r="F80" s="2">
        <v>111</v>
      </c>
      <c r="G80" s="2">
        <v>94</v>
      </c>
      <c r="H80">
        <v>7</v>
      </c>
    </row>
    <row r="81" spans="1:8" x14ac:dyDescent="0.35">
      <c r="B81" t="s">
        <v>41</v>
      </c>
      <c r="C81" s="2">
        <v>5773</v>
      </c>
      <c r="D81" s="2">
        <v>5901.9613543670148</v>
      </c>
      <c r="E81" s="2">
        <v>5976.8111576303118</v>
      </c>
      <c r="F81" s="2">
        <v>69</v>
      </c>
      <c r="G81" s="2">
        <v>65</v>
      </c>
      <c r="H81">
        <v>85</v>
      </c>
    </row>
    <row r="82" spans="1:8" x14ac:dyDescent="0.35">
      <c r="B82" t="s">
        <v>42</v>
      </c>
      <c r="C82" s="2">
        <v>7669</v>
      </c>
      <c r="D82" s="2">
        <v>7561.0466053114633</v>
      </c>
      <c r="E82" s="2">
        <v>10231.964768683274</v>
      </c>
      <c r="F82" s="2">
        <v>55</v>
      </c>
      <c r="G82" s="2">
        <v>46</v>
      </c>
      <c r="H82">
        <v>49</v>
      </c>
    </row>
    <row r="83" spans="1:8" x14ac:dyDescent="0.35">
      <c r="B83" t="s">
        <v>43</v>
      </c>
      <c r="C83" s="2">
        <v>293</v>
      </c>
      <c r="D83" s="2">
        <v>396.43503198280877</v>
      </c>
      <c r="E83" s="2">
        <v>325.93516851580495</v>
      </c>
      <c r="F83" s="2">
        <v>2</v>
      </c>
      <c r="G83" s="2">
        <v>2</v>
      </c>
      <c r="H83">
        <v>39</v>
      </c>
    </row>
    <row r="84" spans="1:8" x14ac:dyDescent="0.35">
      <c r="B84" t="s">
        <v>44</v>
      </c>
      <c r="C84" s="2">
        <v>4798</v>
      </c>
      <c r="D84" s="2">
        <v>4813.8539597912495</v>
      </c>
      <c r="E84" s="2">
        <v>4071.1902030563119</v>
      </c>
      <c r="F84" s="2">
        <v>63</v>
      </c>
      <c r="G84" s="2">
        <v>49</v>
      </c>
      <c r="H84">
        <v>3</v>
      </c>
    </row>
    <row r="85" spans="1:8" x14ac:dyDescent="0.35">
      <c r="B85" t="s">
        <v>45</v>
      </c>
      <c r="C85" s="2">
        <v>54657</v>
      </c>
      <c r="D85" s="2">
        <v>53439.813678994091</v>
      </c>
      <c r="E85" s="2">
        <v>48912.270902239907</v>
      </c>
      <c r="F85" s="2">
        <v>13748</v>
      </c>
      <c r="G85" s="2">
        <v>13714</v>
      </c>
      <c r="H85">
        <v>38</v>
      </c>
    </row>
    <row r="86" spans="1:8" x14ac:dyDescent="0.35">
      <c r="B86" t="s">
        <v>46</v>
      </c>
      <c r="C86" s="2">
        <v>1234</v>
      </c>
      <c r="D86" s="2">
        <v>1338.780599810797</v>
      </c>
      <c r="E86" s="2">
        <v>2795.4439606447568</v>
      </c>
      <c r="F86" s="2">
        <v>26</v>
      </c>
      <c r="G86" s="2">
        <v>23</v>
      </c>
      <c r="H86">
        <v>569</v>
      </c>
    </row>
    <row r="87" spans="1:8" x14ac:dyDescent="0.35">
      <c r="B87" t="s">
        <v>47</v>
      </c>
      <c r="C87" s="2">
        <v>6315</v>
      </c>
      <c r="D87" s="2">
        <v>6846.1637607523007</v>
      </c>
      <c r="E87" s="2">
        <v>7951.4183902030572</v>
      </c>
      <c r="F87" s="2">
        <v>86</v>
      </c>
      <c r="G87" s="2">
        <v>76</v>
      </c>
      <c r="H87">
        <v>18</v>
      </c>
    </row>
    <row r="88" spans="1:8" x14ac:dyDescent="0.35">
      <c r="B88" t="s">
        <v>0</v>
      </c>
      <c r="C88" s="2">
        <v>30</v>
      </c>
      <c r="D88" s="2">
        <v>31.566255474040982</v>
      </c>
      <c r="E88" s="2">
        <v>43.9912497383295</v>
      </c>
      <c r="F88" s="2">
        <v>0</v>
      </c>
      <c r="G88" s="2">
        <v>0</v>
      </c>
      <c r="H88">
        <v>67</v>
      </c>
    </row>
    <row r="89" spans="1:8" ht="15" thickBot="1" x14ac:dyDescent="0.4">
      <c r="B89" s="16" t="s">
        <v>110</v>
      </c>
      <c r="C89" s="14">
        <f>SUM(C74:C88)</f>
        <v>136014</v>
      </c>
      <c r="D89" s="14">
        <f t="shared" ref="D89:E89" si="6">SUM(D74:D88)</f>
        <v>136667.03149413905</v>
      </c>
      <c r="E89" s="14">
        <f t="shared" si="6"/>
        <v>137853.5796629684</v>
      </c>
      <c r="F89" s="14">
        <f>SUM(F74:F88)</f>
        <v>14779</v>
      </c>
      <c r="G89" s="14">
        <f>SUM(G74:G88)</f>
        <v>14608</v>
      </c>
      <c r="H89" s="14">
        <f>SUM(H74:H88)</f>
        <v>1312</v>
      </c>
    </row>
    <row r="90" spans="1:8" x14ac:dyDescent="0.35">
      <c r="C90" s="2"/>
    </row>
    <row r="91" spans="1:8" x14ac:dyDescent="0.35">
      <c r="A91" t="s">
        <v>12</v>
      </c>
      <c r="B91" t="s">
        <v>34</v>
      </c>
      <c r="C91" s="2">
        <v>2545</v>
      </c>
      <c r="D91" s="2">
        <v>1414.9109806599549</v>
      </c>
      <c r="E91" s="2">
        <v>797.84130207243038</v>
      </c>
      <c r="F91" s="2">
        <v>222</v>
      </c>
      <c r="G91" s="2">
        <v>236</v>
      </c>
      <c r="H91">
        <v>161</v>
      </c>
    </row>
    <row r="92" spans="1:8" x14ac:dyDescent="0.35">
      <c r="B92" t="s">
        <v>35</v>
      </c>
      <c r="C92" s="2">
        <v>36</v>
      </c>
      <c r="D92" s="2">
        <v>28.780997638096196</v>
      </c>
      <c r="E92" s="2">
        <v>31.99363617333054</v>
      </c>
      <c r="F92" s="2">
        <v>17</v>
      </c>
      <c r="G92" s="2">
        <v>16</v>
      </c>
      <c r="H92">
        <v>9</v>
      </c>
    </row>
    <row r="93" spans="1:8" x14ac:dyDescent="0.35">
      <c r="B93" t="s">
        <v>36</v>
      </c>
      <c r="C93" s="2">
        <v>252</v>
      </c>
      <c r="D93" s="2">
        <v>207.03749913856296</v>
      </c>
      <c r="E93" s="2">
        <v>234.95326564789619</v>
      </c>
      <c r="F93" s="2">
        <v>66</v>
      </c>
      <c r="G93" s="2">
        <v>61</v>
      </c>
      <c r="H93">
        <v>45</v>
      </c>
    </row>
    <row r="94" spans="1:8" x14ac:dyDescent="0.35">
      <c r="B94" t="s">
        <v>37</v>
      </c>
      <c r="C94" s="2">
        <v>94</v>
      </c>
      <c r="D94" s="2">
        <v>78.915638685102465</v>
      </c>
      <c r="E94" s="2">
        <v>68.986277998743986</v>
      </c>
      <c r="F94" s="2">
        <v>59</v>
      </c>
      <c r="G94" s="2">
        <v>45</v>
      </c>
      <c r="H94">
        <v>39</v>
      </c>
    </row>
    <row r="95" spans="1:8" x14ac:dyDescent="0.35">
      <c r="B95" t="s">
        <v>38</v>
      </c>
      <c r="C95" s="2">
        <v>168</v>
      </c>
      <c r="D95" s="2">
        <v>146.69024602642577</v>
      </c>
      <c r="E95" s="2">
        <v>125.97494243248902</v>
      </c>
      <c r="F95" s="2">
        <v>129</v>
      </c>
      <c r="G95" s="2">
        <v>117</v>
      </c>
      <c r="H95">
        <v>94</v>
      </c>
    </row>
    <row r="96" spans="1:8" x14ac:dyDescent="0.35">
      <c r="B96" t="s">
        <v>39</v>
      </c>
      <c r="C96" s="2">
        <v>92</v>
      </c>
      <c r="D96" s="2">
        <v>67.774607341323289</v>
      </c>
      <c r="E96" s="2">
        <v>93.981306259158458</v>
      </c>
      <c r="F96" s="2">
        <v>57</v>
      </c>
      <c r="G96" s="2">
        <v>53</v>
      </c>
      <c r="H96">
        <v>43</v>
      </c>
    </row>
    <row r="97" spans="1:8" x14ac:dyDescent="0.35">
      <c r="B97" t="s">
        <v>40</v>
      </c>
      <c r="C97" s="2">
        <v>691</v>
      </c>
      <c r="D97" s="2">
        <v>822.57948088236219</v>
      </c>
      <c r="E97" s="2">
        <v>187.96261251831692</v>
      </c>
      <c r="F97" s="2">
        <v>52</v>
      </c>
      <c r="G97" s="2">
        <v>48</v>
      </c>
      <c r="H97">
        <v>30</v>
      </c>
    </row>
    <row r="98" spans="1:8" x14ac:dyDescent="0.35">
      <c r="B98" t="s">
        <v>41</v>
      </c>
      <c r="C98" s="2">
        <v>568</v>
      </c>
      <c r="D98" s="2">
        <v>647.10823721784027</v>
      </c>
      <c r="E98" s="2">
        <v>155.9689763449864</v>
      </c>
      <c r="F98" s="2">
        <v>64</v>
      </c>
      <c r="G98" s="2">
        <v>56</v>
      </c>
      <c r="H98">
        <v>43</v>
      </c>
    </row>
    <row r="99" spans="1:8" x14ac:dyDescent="0.35">
      <c r="B99" t="s">
        <v>42</v>
      </c>
      <c r="C99" s="2">
        <v>511</v>
      </c>
      <c r="D99" s="2">
        <v>425.21602962090503</v>
      </c>
      <c r="E99" s="2">
        <v>264.94729956039356</v>
      </c>
      <c r="F99" s="2">
        <v>54</v>
      </c>
      <c r="G99" s="2">
        <v>49</v>
      </c>
      <c r="H99">
        <v>40</v>
      </c>
    </row>
    <row r="100" spans="1:8" x14ac:dyDescent="0.35">
      <c r="B100" t="s">
        <v>43</v>
      </c>
      <c r="C100" s="2">
        <v>33</v>
      </c>
      <c r="D100" s="2">
        <v>18.568385572965287</v>
      </c>
      <c r="E100" s="2">
        <v>8.9982101737492144</v>
      </c>
      <c r="F100" s="2">
        <v>5</v>
      </c>
      <c r="G100" s="2">
        <v>5</v>
      </c>
      <c r="H100">
        <v>3</v>
      </c>
    </row>
    <row r="101" spans="1:8" x14ac:dyDescent="0.35">
      <c r="B101" t="s">
        <v>44</v>
      </c>
      <c r="C101" s="2">
        <v>466</v>
      </c>
      <c r="D101" s="2">
        <v>494.84747551952489</v>
      </c>
      <c r="E101" s="2">
        <v>174.96519782290142</v>
      </c>
      <c r="F101" s="2">
        <v>53</v>
      </c>
      <c r="G101" s="2">
        <v>44</v>
      </c>
      <c r="H101">
        <v>30</v>
      </c>
    </row>
    <row r="102" spans="1:8" x14ac:dyDescent="0.35">
      <c r="B102" t="s">
        <v>45</v>
      </c>
      <c r="C102" s="2">
        <v>3076</v>
      </c>
      <c r="D102" s="2">
        <v>1956.1794201118933</v>
      </c>
      <c r="E102" s="2">
        <v>1609.679819970693</v>
      </c>
      <c r="F102" s="2">
        <v>511</v>
      </c>
      <c r="G102" s="2">
        <v>531</v>
      </c>
      <c r="H102">
        <v>368</v>
      </c>
    </row>
    <row r="103" spans="1:8" x14ac:dyDescent="0.35">
      <c r="B103" t="s">
        <v>46</v>
      </c>
      <c r="C103" s="2">
        <v>71</v>
      </c>
      <c r="D103" s="2">
        <v>61.275672390785445</v>
      </c>
      <c r="E103" s="2">
        <v>108.97832321540716</v>
      </c>
      <c r="F103" s="2">
        <v>21</v>
      </c>
      <c r="G103" s="2">
        <v>18</v>
      </c>
      <c r="H103">
        <v>15</v>
      </c>
    </row>
    <row r="104" spans="1:8" x14ac:dyDescent="0.35">
      <c r="B104" t="s">
        <v>47</v>
      </c>
      <c r="C104" s="2">
        <v>391</v>
      </c>
      <c r="D104" s="2">
        <v>274.81210647988627</v>
      </c>
      <c r="E104" s="2">
        <v>243.95147582164537</v>
      </c>
      <c r="F104" s="2">
        <v>142</v>
      </c>
      <c r="G104" s="2">
        <v>127</v>
      </c>
      <c r="H104">
        <v>118</v>
      </c>
    </row>
    <row r="105" spans="1:8" x14ac:dyDescent="0.35">
      <c r="B105" t="s">
        <v>0</v>
      </c>
      <c r="C105" s="2">
        <v>27</v>
      </c>
      <c r="D105" s="2">
        <v>25.995739802151402</v>
      </c>
      <c r="E105" s="2">
        <v>29.994033912497382</v>
      </c>
      <c r="F105" s="2">
        <v>26</v>
      </c>
      <c r="G105" s="2">
        <v>18</v>
      </c>
      <c r="H105">
        <v>17</v>
      </c>
    </row>
    <row r="106" spans="1:8" ht="15" thickBot="1" x14ac:dyDescent="0.4">
      <c r="B106" s="16" t="s">
        <v>110</v>
      </c>
      <c r="C106" s="14">
        <f>SUM(C91:C105)</f>
        <v>9021</v>
      </c>
      <c r="D106" s="14">
        <f t="shared" ref="D106:E106" si="7">SUM(D91:D105)</f>
        <v>6670.6925170877794</v>
      </c>
      <c r="E106" s="14">
        <f t="shared" si="7"/>
        <v>4139.1766799246388</v>
      </c>
      <c r="F106" s="14">
        <f>SUM(F91:F105)</f>
        <v>1478</v>
      </c>
      <c r="G106" s="14">
        <f>SUM(G91:G105)</f>
        <v>1424</v>
      </c>
      <c r="H106" s="14">
        <f>SUM(H91:H105)</f>
        <v>1055</v>
      </c>
    </row>
    <row r="107" spans="1:8" x14ac:dyDescent="0.35">
      <c r="C107" s="2"/>
    </row>
    <row r="108" spans="1:8" x14ac:dyDescent="0.35">
      <c r="A108" s="6" t="s">
        <v>20</v>
      </c>
      <c r="B108" s="6" t="s">
        <v>110</v>
      </c>
      <c r="C108" s="15">
        <f>SUM(C124,C141,C158)</f>
        <v>28432</v>
      </c>
      <c r="D108" s="15">
        <f t="shared" ref="D108:E108" si="8">SUM(D124,D141,D158)</f>
        <v>0</v>
      </c>
      <c r="E108" s="15">
        <f t="shared" si="8"/>
        <v>26277</v>
      </c>
      <c r="F108" s="58">
        <f>F124+F141+F158</f>
        <v>25362</v>
      </c>
      <c r="G108" s="58">
        <f>G124+G141+G158</f>
        <v>23582</v>
      </c>
      <c r="H108" s="58">
        <f>H124+H141+H158</f>
        <v>20525</v>
      </c>
    </row>
    <row r="109" spans="1:8" x14ac:dyDescent="0.35">
      <c r="A109" t="s">
        <v>3</v>
      </c>
      <c r="B109" t="s">
        <v>34</v>
      </c>
      <c r="C109" s="2">
        <v>4706</v>
      </c>
      <c r="E109" s="2">
        <v>4321</v>
      </c>
      <c r="F109" s="2">
        <v>4125</v>
      </c>
      <c r="G109" s="2">
        <v>3648</v>
      </c>
      <c r="H109" s="2">
        <v>3377</v>
      </c>
    </row>
    <row r="110" spans="1:8" x14ac:dyDescent="0.35">
      <c r="B110" t="s">
        <v>35</v>
      </c>
      <c r="C110" s="2">
        <v>20</v>
      </c>
      <c r="E110" s="2">
        <v>8</v>
      </c>
      <c r="F110" s="2">
        <v>8</v>
      </c>
      <c r="G110" s="2">
        <v>7</v>
      </c>
      <c r="H110" s="2">
        <v>7</v>
      </c>
    </row>
    <row r="111" spans="1:8" x14ac:dyDescent="0.35">
      <c r="B111" t="s">
        <v>36</v>
      </c>
      <c r="C111" s="2">
        <v>205</v>
      </c>
      <c r="E111" s="2">
        <v>164</v>
      </c>
      <c r="F111" s="2">
        <v>144</v>
      </c>
      <c r="G111" s="2">
        <v>133</v>
      </c>
      <c r="H111" s="2">
        <v>121</v>
      </c>
    </row>
    <row r="112" spans="1:8" x14ac:dyDescent="0.35">
      <c r="B112" t="s">
        <v>37</v>
      </c>
      <c r="C112" s="2">
        <v>11</v>
      </c>
      <c r="E112" s="2">
        <v>6</v>
      </c>
      <c r="F112" s="2">
        <v>3</v>
      </c>
      <c r="G112" s="2">
        <v>4</v>
      </c>
      <c r="H112" s="2">
        <v>2</v>
      </c>
    </row>
    <row r="113" spans="1:8" x14ac:dyDescent="0.35">
      <c r="B113" t="s">
        <v>38</v>
      </c>
      <c r="C113" s="2">
        <v>13</v>
      </c>
      <c r="E113" s="2">
        <v>14</v>
      </c>
      <c r="F113" s="2">
        <v>15</v>
      </c>
      <c r="G113" s="2">
        <v>9</v>
      </c>
      <c r="H113" s="2">
        <v>8</v>
      </c>
    </row>
    <row r="114" spans="1:8" x14ac:dyDescent="0.35">
      <c r="B114" t="s">
        <v>39</v>
      </c>
      <c r="C114" s="2">
        <v>44</v>
      </c>
      <c r="E114" s="2">
        <v>20</v>
      </c>
      <c r="F114" s="2">
        <v>14</v>
      </c>
      <c r="G114" s="2">
        <v>13</v>
      </c>
      <c r="H114" s="2">
        <v>12</v>
      </c>
    </row>
    <row r="115" spans="1:8" x14ac:dyDescent="0.35">
      <c r="B115" t="s">
        <v>40</v>
      </c>
      <c r="C115" s="2">
        <v>851</v>
      </c>
      <c r="E115" s="2">
        <v>982</v>
      </c>
      <c r="F115" s="2">
        <v>837</v>
      </c>
      <c r="G115" s="2">
        <v>717</v>
      </c>
      <c r="H115" s="2">
        <v>722</v>
      </c>
    </row>
    <row r="116" spans="1:8" x14ac:dyDescent="0.35">
      <c r="B116" t="s">
        <v>41</v>
      </c>
      <c r="C116" s="2">
        <v>582</v>
      </c>
      <c r="E116" s="2">
        <v>516</v>
      </c>
      <c r="F116" s="2">
        <v>481</v>
      </c>
      <c r="G116" s="2">
        <v>429</v>
      </c>
      <c r="H116" s="2">
        <v>456</v>
      </c>
    </row>
    <row r="117" spans="1:8" x14ac:dyDescent="0.35">
      <c r="B117" t="s">
        <v>42</v>
      </c>
      <c r="C117" s="2">
        <v>730</v>
      </c>
      <c r="E117" s="2">
        <v>653</v>
      </c>
      <c r="F117" s="2">
        <v>600</v>
      </c>
      <c r="G117" s="2">
        <v>511</v>
      </c>
      <c r="H117" s="2">
        <v>445</v>
      </c>
    </row>
    <row r="118" spans="1:8" x14ac:dyDescent="0.35">
      <c r="B118" t="s">
        <v>43</v>
      </c>
      <c r="C118" s="2">
        <v>26</v>
      </c>
      <c r="E118" s="2">
        <v>4</v>
      </c>
      <c r="F118" s="2">
        <v>4</v>
      </c>
      <c r="G118" s="2">
        <v>3</v>
      </c>
      <c r="H118" s="2">
        <v>2</v>
      </c>
    </row>
    <row r="119" spans="1:8" x14ac:dyDescent="0.35">
      <c r="B119" t="s">
        <v>44</v>
      </c>
      <c r="C119" s="2">
        <v>412</v>
      </c>
      <c r="E119" s="2">
        <v>356</v>
      </c>
      <c r="F119" s="2">
        <v>283</v>
      </c>
      <c r="G119" s="2">
        <v>266</v>
      </c>
      <c r="H119" s="2">
        <v>226</v>
      </c>
    </row>
    <row r="120" spans="1:8" x14ac:dyDescent="0.35">
      <c r="B120" t="s">
        <v>45</v>
      </c>
      <c r="C120" s="2">
        <v>5344</v>
      </c>
      <c r="E120" s="2">
        <v>3290</v>
      </c>
      <c r="F120" s="2">
        <v>3320</v>
      </c>
      <c r="G120" s="2">
        <v>3071</v>
      </c>
      <c r="H120" s="2">
        <v>3032</v>
      </c>
    </row>
    <row r="121" spans="1:8" x14ac:dyDescent="0.35">
      <c r="B121" t="s">
        <v>46</v>
      </c>
      <c r="C121" s="2">
        <v>135</v>
      </c>
      <c r="E121" s="2">
        <v>134</v>
      </c>
      <c r="F121" s="2">
        <v>132</v>
      </c>
      <c r="G121" s="2">
        <v>107</v>
      </c>
      <c r="H121" s="2">
        <v>94</v>
      </c>
    </row>
    <row r="122" spans="1:8" x14ac:dyDescent="0.35">
      <c r="B122" t="s">
        <v>47</v>
      </c>
      <c r="C122" s="2">
        <v>482</v>
      </c>
      <c r="E122" s="2">
        <v>460</v>
      </c>
      <c r="F122" s="2">
        <v>430</v>
      </c>
      <c r="G122" s="2">
        <v>349</v>
      </c>
      <c r="H122" s="2">
        <v>350</v>
      </c>
    </row>
    <row r="123" spans="1:8" x14ac:dyDescent="0.35">
      <c r="B123" t="s">
        <v>0</v>
      </c>
      <c r="C123" s="2">
        <v>4</v>
      </c>
      <c r="E123" s="2">
        <v>3</v>
      </c>
      <c r="F123" s="2">
        <v>3</v>
      </c>
      <c r="G123" s="2">
        <v>18</v>
      </c>
      <c r="H123" s="2">
        <v>2</v>
      </c>
    </row>
    <row r="124" spans="1:8" ht="15" thickBot="1" x14ac:dyDescent="0.4">
      <c r="B124" s="16" t="s">
        <v>110</v>
      </c>
      <c r="C124" s="14">
        <f>SUM(C109:C123)</f>
        <v>13565</v>
      </c>
      <c r="D124" s="14">
        <f t="shared" ref="D124:E124" si="9">SUM(D109:D123)</f>
        <v>0</v>
      </c>
      <c r="E124" s="14">
        <f t="shared" si="9"/>
        <v>10931</v>
      </c>
      <c r="F124" s="14">
        <f>SUM(F109:F123)</f>
        <v>10399</v>
      </c>
      <c r="G124" s="14">
        <f>SUM(G109:G123)</f>
        <v>9285</v>
      </c>
      <c r="H124" s="14">
        <f>SUM(H109:H123)</f>
        <v>8856</v>
      </c>
    </row>
    <row r="125" spans="1:8" x14ac:dyDescent="0.35">
      <c r="C125" s="2"/>
    </row>
    <row r="126" spans="1:8" x14ac:dyDescent="0.35">
      <c r="A126" t="s">
        <v>59</v>
      </c>
      <c r="B126" t="s">
        <v>34</v>
      </c>
      <c r="C126" s="2">
        <v>4309</v>
      </c>
      <c r="E126" s="2">
        <v>3978</v>
      </c>
      <c r="F126" s="2">
        <v>4008</v>
      </c>
      <c r="G126" s="2">
        <v>3648</v>
      </c>
      <c r="H126" s="2">
        <v>3422</v>
      </c>
    </row>
    <row r="127" spans="1:8" x14ac:dyDescent="0.35">
      <c r="B127" t="s">
        <v>35</v>
      </c>
      <c r="C127" s="2">
        <v>17</v>
      </c>
      <c r="E127" s="2">
        <v>10</v>
      </c>
      <c r="F127" s="2">
        <v>8</v>
      </c>
      <c r="G127" s="2">
        <v>7</v>
      </c>
      <c r="H127" s="2">
        <v>7</v>
      </c>
    </row>
    <row r="128" spans="1:8" x14ac:dyDescent="0.35">
      <c r="B128" t="s">
        <v>36</v>
      </c>
      <c r="C128" s="2">
        <v>250</v>
      </c>
      <c r="E128" s="2">
        <v>196</v>
      </c>
      <c r="F128" s="2">
        <v>178</v>
      </c>
      <c r="G128" s="2">
        <v>160</v>
      </c>
      <c r="H128" s="2">
        <v>132</v>
      </c>
    </row>
    <row r="129" spans="1:8" x14ac:dyDescent="0.35">
      <c r="B129" t="s">
        <v>37</v>
      </c>
      <c r="C129" s="2">
        <v>6</v>
      </c>
      <c r="E129" s="2">
        <v>1</v>
      </c>
      <c r="F129" s="2">
        <v>1</v>
      </c>
      <c r="G129" s="2">
        <v>1</v>
      </c>
      <c r="H129" s="2">
        <v>1</v>
      </c>
    </row>
    <row r="130" spans="1:8" x14ac:dyDescent="0.35">
      <c r="B130" t="s">
        <v>38</v>
      </c>
      <c r="C130" s="2">
        <v>3</v>
      </c>
      <c r="E130" s="2">
        <v>3</v>
      </c>
      <c r="F130" s="2">
        <v>4</v>
      </c>
      <c r="G130" s="2">
        <v>3</v>
      </c>
      <c r="H130" s="2">
        <v>3</v>
      </c>
    </row>
    <row r="131" spans="1:8" x14ac:dyDescent="0.35">
      <c r="B131" t="s">
        <v>39</v>
      </c>
      <c r="C131" s="2">
        <v>38</v>
      </c>
      <c r="E131" s="2">
        <v>13</v>
      </c>
      <c r="F131" s="2">
        <v>12</v>
      </c>
      <c r="G131" s="2">
        <v>15</v>
      </c>
      <c r="H131" s="2">
        <v>13</v>
      </c>
    </row>
    <row r="132" spans="1:8" x14ac:dyDescent="0.35">
      <c r="B132" t="s">
        <v>40</v>
      </c>
      <c r="C132" s="2">
        <v>724</v>
      </c>
      <c r="E132" s="2">
        <v>776</v>
      </c>
      <c r="F132" s="2">
        <v>755</v>
      </c>
      <c r="G132" s="2">
        <v>691</v>
      </c>
      <c r="H132" s="2">
        <v>686</v>
      </c>
    </row>
    <row r="133" spans="1:8" x14ac:dyDescent="0.35">
      <c r="B133" t="s">
        <v>41</v>
      </c>
      <c r="C133" s="2">
        <v>458</v>
      </c>
      <c r="E133" s="2">
        <v>392</v>
      </c>
      <c r="F133" s="2">
        <v>396</v>
      </c>
      <c r="G133" s="2">
        <v>368</v>
      </c>
      <c r="H133" s="2">
        <v>386</v>
      </c>
    </row>
    <row r="134" spans="1:8" x14ac:dyDescent="0.35">
      <c r="B134" t="s">
        <v>42</v>
      </c>
      <c r="C134" s="2">
        <v>713</v>
      </c>
      <c r="E134" s="2">
        <v>733</v>
      </c>
      <c r="F134" s="2">
        <v>697</v>
      </c>
      <c r="G134" s="2">
        <v>629</v>
      </c>
      <c r="H134" s="2">
        <v>542</v>
      </c>
    </row>
    <row r="135" spans="1:8" x14ac:dyDescent="0.35">
      <c r="B135" t="s">
        <v>43</v>
      </c>
      <c r="C135" s="2">
        <v>17</v>
      </c>
      <c r="E135" s="2">
        <v>3</v>
      </c>
      <c r="F135" s="2">
        <v>5</v>
      </c>
      <c r="G135" s="2">
        <v>5</v>
      </c>
      <c r="H135" s="2">
        <v>3</v>
      </c>
    </row>
    <row r="136" spans="1:8" x14ac:dyDescent="0.35">
      <c r="B136" t="s">
        <v>44</v>
      </c>
      <c r="C136" s="2">
        <v>296</v>
      </c>
      <c r="E136" s="2">
        <v>283</v>
      </c>
      <c r="F136" s="2">
        <v>269</v>
      </c>
      <c r="G136" s="2">
        <v>234</v>
      </c>
      <c r="H136" s="2">
        <v>222</v>
      </c>
    </row>
    <row r="137" spans="1:8" x14ac:dyDescent="0.35">
      <c r="B137" t="s">
        <v>45</v>
      </c>
      <c r="C137" s="2">
        <v>4847</v>
      </c>
      <c r="E137" s="2">
        <v>2977</v>
      </c>
      <c r="F137" s="2">
        <v>3050</v>
      </c>
      <c r="G137" s="2">
        <v>2866</v>
      </c>
      <c r="H137" s="2">
        <v>2726</v>
      </c>
    </row>
    <row r="138" spans="1:8" x14ac:dyDescent="0.35">
      <c r="B138" t="s">
        <v>46</v>
      </c>
      <c r="C138" s="2">
        <v>102</v>
      </c>
      <c r="E138" s="2">
        <v>176</v>
      </c>
      <c r="F138" s="2">
        <v>178</v>
      </c>
      <c r="G138" s="2">
        <v>160</v>
      </c>
      <c r="H138" s="2">
        <v>133</v>
      </c>
    </row>
    <row r="139" spans="1:8" x14ac:dyDescent="0.35">
      <c r="B139" t="s">
        <v>47</v>
      </c>
      <c r="C139" s="2">
        <v>492</v>
      </c>
      <c r="E139" s="2">
        <v>421</v>
      </c>
      <c r="F139" s="2">
        <v>406</v>
      </c>
      <c r="G139" s="2">
        <v>378</v>
      </c>
      <c r="H139" s="2">
        <v>374</v>
      </c>
    </row>
    <row r="140" spans="1:8" x14ac:dyDescent="0.35">
      <c r="B140" t="s">
        <v>0</v>
      </c>
      <c r="C140" s="2">
        <v>3</v>
      </c>
      <c r="E140" s="2">
        <v>0</v>
      </c>
      <c r="F140" s="2">
        <v>0</v>
      </c>
      <c r="G140" s="2">
        <v>10</v>
      </c>
      <c r="H140" s="2">
        <v>0</v>
      </c>
    </row>
    <row r="141" spans="1:8" ht="15" thickBot="1" x14ac:dyDescent="0.4">
      <c r="B141" s="16" t="s">
        <v>110</v>
      </c>
      <c r="C141" s="14">
        <f>SUM(C126:C140)</f>
        <v>12275</v>
      </c>
      <c r="D141" s="14">
        <f t="shared" ref="D141:E141" si="10">SUM(D126:D140)</f>
        <v>0</v>
      </c>
      <c r="E141" s="14">
        <f t="shared" si="10"/>
        <v>9962</v>
      </c>
      <c r="F141" s="14">
        <f>SUM(F126:F140)</f>
        <v>9967</v>
      </c>
      <c r="G141" s="14">
        <f>SUM(G126:G140)</f>
        <v>9175</v>
      </c>
      <c r="H141" s="14">
        <f>SUM(H126:H140)</f>
        <v>8650</v>
      </c>
    </row>
    <row r="142" spans="1:8" x14ac:dyDescent="0.35">
      <c r="C142" s="2"/>
    </row>
    <row r="143" spans="1:8" x14ac:dyDescent="0.35">
      <c r="A143" t="s">
        <v>12</v>
      </c>
      <c r="B143" t="s">
        <v>34</v>
      </c>
      <c r="C143" s="2">
        <v>612</v>
      </c>
      <c r="E143" s="2">
        <v>1526</v>
      </c>
      <c r="F143" s="2">
        <v>1479</v>
      </c>
      <c r="G143" s="2">
        <v>1339</v>
      </c>
      <c r="H143" s="2">
        <v>1598</v>
      </c>
    </row>
    <row r="144" spans="1:8" x14ac:dyDescent="0.35">
      <c r="B144" t="s">
        <v>35</v>
      </c>
      <c r="C144" s="2">
        <v>4</v>
      </c>
      <c r="E144" s="2">
        <v>6</v>
      </c>
      <c r="F144" s="2">
        <v>5</v>
      </c>
      <c r="G144" s="2">
        <v>5</v>
      </c>
      <c r="H144" s="2">
        <v>4</v>
      </c>
    </row>
    <row r="145" spans="1:8" x14ac:dyDescent="0.35">
      <c r="B145" t="s">
        <v>36</v>
      </c>
      <c r="C145" s="2">
        <v>49</v>
      </c>
      <c r="E145" s="2">
        <v>63</v>
      </c>
      <c r="F145" s="2">
        <v>59</v>
      </c>
      <c r="G145" s="2">
        <v>59</v>
      </c>
      <c r="H145" s="2">
        <v>54</v>
      </c>
    </row>
    <row r="146" spans="1:8" x14ac:dyDescent="0.35">
      <c r="B146" t="s">
        <v>37</v>
      </c>
      <c r="C146" s="2">
        <v>5</v>
      </c>
      <c r="E146" s="2">
        <v>5</v>
      </c>
      <c r="F146" s="2">
        <v>4</v>
      </c>
      <c r="G146" s="2">
        <v>4</v>
      </c>
      <c r="H146" s="2">
        <v>4</v>
      </c>
    </row>
    <row r="147" spans="1:8" x14ac:dyDescent="0.35">
      <c r="B147" t="s">
        <v>38</v>
      </c>
      <c r="C147" s="2">
        <v>3</v>
      </c>
      <c r="E147" s="2">
        <v>11</v>
      </c>
      <c r="F147" s="2">
        <v>28</v>
      </c>
      <c r="G147" s="2">
        <v>19</v>
      </c>
      <c r="H147" s="2">
        <v>19</v>
      </c>
    </row>
    <row r="148" spans="1:8" x14ac:dyDescent="0.35">
      <c r="B148" t="s">
        <v>39</v>
      </c>
      <c r="C148" s="2">
        <v>7</v>
      </c>
      <c r="E148" s="2">
        <v>19</v>
      </c>
      <c r="F148" s="2">
        <v>19</v>
      </c>
      <c r="G148" s="2">
        <v>19</v>
      </c>
      <c r="H148" s="2">
        <v>18</v>
      </c>
    </row>
    <row r="149" spans="1:8" x14ac:dyDescent="0.35">
      <c r="B149" t="s">
        <v>40</v>
      </c>
      <c r="C149" s="2">
        <v>134</v>
      </c>
      <c r="E149" s="2">
        <v>306</v>
      </c>
      <c r="F149" s="2">
        <v>282</v>
      </c>
      <c r="G149" s="2">
        <v>287</v>
      </c>
      <c r="H149" s="2">
        <v>42</v>
      </c>
    </row>
    <row r="150" spans="1:8" x14ac:dyDescent="0.35">
      <c r="B150" t="s">
        <v>41</v>
      </c>
      <c r="C150" s="2">
        <v>27</v>
      </c>
      <c r="E150" s="2">
        <v>191</v>
      </c>
      <c r="F150" s="2">
        <v>192</v>
      </c>
      <c r="G150" s="2">
        <v>219</v>
      </c>
      <c r="H150" s="2">
        <v>45</v>
      </c>
    </row>
    <row r="151" spans="1:8" x14ac:dyDescent="0.35">
      <c r="B151" t="s">
        <v>42</v>
      </c>
      <c r="C151" s="2">
        <v>129</v>
      </c>
      <c r="E151" s="2">
        <v>96</v>
      </c>
      <c r="F151" s="2">
        <v>87</v>
      </c>
      <c r="G151" s="2">
        <v>124</v>
      </c>
      <c r="H151" s="2">
        <v>54</v>
      </c>
    </row>
    <row r="152" spans="1:8" x14ac:dyDescent="0.35">
      <c r="B152" t="s">
        <v>43</v>
      </c>
      <c r="C152" s="2">
        <v>3</v>
      </c>
      <c r="E152" s="2">
        <v>0</v>
      </c>
      <c r="F152" s="2">
        <v>1</v>
      </c>
      <c r="G152" s="2">
        <v>0</v>
      </c>
      <c r="H152" s="2">
        <v>0</v>
      </c>
    </row>
    <row r="153" spans="1:8" x14ac:dyDescent="0.35">
      <c r="B153" t="s">
        <v>44</v>
      </c>
      <c r="C153" s="2">
        <v>23</v>
      </c>
      <c r="E153" s="2">
        <v>58</v>
      </c>
      <c r="F153" s="2">
        <v>56</v>
      </c>
      <c r="G153" s="2">
        <v>80</v>
      </c>
      <c r="H153" s="2">
        <v>22</v>
      </c>
    </row>
    <row r="154" spans="1:8" x14ac:dyDescent="0.35">
      <c r="B154" t="s">
        <v>45</v>
      </c>
      <c r="C154" s="2">
        <v>1507</v>
      </c>
      <c r="E154" s="2">
        <v>2871</v>
      </c>
      <c r="F154" s="2">
        <v>2547</v>
      </c>
      <c r="G154" s="2">
        <v>2747</v>
      </c>
      <c r="H154" s="2">
        <v>1065</v>
      </c>
    </row>
    <row r="155" spans="1:8" x14ac:dyDescent="0.35">
      <c r="B155" t="s">
        <v>46</v>
      </c>
      <c r="C155" s="2">
        <v>25</v>
      </c>
      <c r="E155" s="2">
        <v>22</v>
      </c>
      <c r="F155" s="2">
        <v>23</v>
      </c>
      <c r="G155" s="2">
        <v>27</v>
      </c>
      <c r="H155" s="2">
        <v>27</v>
      </c>
    </row>
    <row r="156" spans="1:8" x14ac:dyDescent="0.35">
      <c r="B156" t="s">
        <v>47</v>
      </c>
      <c r="C156" s="2">
        <v>50</v>
      </c>
      <c r="E156" s="2">
        <v>196</v>
      </c>
      <c r="F156" s="2">
        <v>200</v>
      </c>
      <c r="G156" s="2">
        <v>177</v>
      </c>
      <c r="H156" s="2">
        <v>54</v>
      </c>
    </row>
    <row r="157" spans="1:8" x14ac:dyDescent="0.35">
      <c r="B157" t="s">
        <v>0</v>
      </c>
      <c r="C157" s="2">
        <v>14</v>
      </c>
      <c r="E157" s="2">
        <v>14</v>
      </c>
      <c r="F157" s="2">
        <v>14</v>
      </c>
      <c r="G157" s="2">
        <v>16</v>
      </c>
      <c r="H157" s="2">
        <v>13</v>
      </c>
    </row>
    <row r="158" spans="1:8" ht="15" thickBot="1" x14ac:dyDescent="0.4">
      <c r="B158" s="16" t="s">
        <v>110</v>
      </c>
      <c r="C158" s="14">
        <f>SUM(C143:C157)</f>
        <v>2592</v>
      </c>
      <c r="D158" s="14">
        <f t="shared" ref="D158:E158" si="11">SUM(D143:D157)</f>
        <v>0</v>
      </c>
      <c r="E158" s="14">
        <f t="shared" si="11"/>
        <v>5384</v>
      </c>
      <c r="F158" s="14">
        <f>SUM(F143:F157)</f>
        <v>4996</v>
      </c>
      <c r="G158" s="14">
        <f>SUM(G143:G157)</f>
        <v>5122</v>
      </c>
      <c r="H158" s="14">
        <f>SUM(H143:H157)</f>
        <v>3019</v>
      </c>
    </row>
    <row r="159" spans="1:8" x14ac:dyDescent="0.35">
      <c r="C159" s="2"/>
    </row>
    <row r="160" spans="1:8" x14ac:dyDescent="0.35">
      <c r="A160" s="6" t="s">
        <v>81</v>
      </c>
      <c r="B160" s="6" t="s">
        <v>110</v>
      </c>
      <c r="C160" s="15">
        <f>SUM(C176,C193,C210)</f>
        <v>76212</v>
      </c>
      <c r="D160" s="15">
        <f t="shared" ref="D160:E160" si="12">SUM(D176,D193,D210)</f>
        <v>0</v>
      </c>
      <c r="E160" s="15">
        <f t="shared" si="12"/>
        <v>68723</v>
      </c>
      <c r="F160" s="58">
        <f>F176+F193+F210</f>
        <v>53761</v>
      </c>
      <c r="G160" s="58">
        <f>G176+G193+G210</f>
        <v>56681</v>
      </c>
      <c r="H160" s="58">
        <f>H176+H193+H210</f>
        <v>52252</v>
      </c>
    </row>
    <row r="161" spans="1:8" x14ac:dyDescent="0.35">
      <c r="A161" t="s">
        <v>3</v>
      </c>
      <c r="B161" t="s">
        <v>34</v>
      </c>
      <c r="C161" s="2">
        <v>16377</v>
      </c>
      <c r="E161" s="2">
        <v>13378</v>
      </c>
      <c r="F161" s="2">
        <v>10303</v>
      </c>
      <c r="G161" s="2">
        <v>10305</v>
      </c>
      <c r="H161" s="2">
        <v>9411</v>
      </c>
    </row>
    <row r="162" spans="1:8" x14ac:dyDescent="0.35">
      <c r="B162" t="s">
        <v>35</v>
      </c>
      <c r="C162" s="2">
        <v>319</v>
      </c>
      <c r="E162" s="2">
        <v>78</v>
      </c>
      <c r="F162" s="2">
        <v>64</v>
      </c>
      <c r="G162" s="2">
        <v>65</v>
      </c>
      <c r="H162" s="2">
        <v>86</v>
      </c>
    </row>
    <row r="163" spans="1:8" x14ac:dyDescent="0.35">
      <c r="B163" t="s">
        <v>36</v>
      </c>
      <c r="C163" s="2">
        <v>796</v>
      </c>
      <c r="E163" s="2">
        <v>752</v>
      </c>
      <c r="F163" s="2">
        <v>562</v>
      </c>
      <c r="G163" s="2">
        <v>660</v>
      </c>
      <c r="H163" s="2">
        <v>750</v>
      </c>
    </row>
    <row r="164" spans="1:8" x14ac:dyDescent="0.35">
      <c r="B164" t="s">
        <v>37</v>
      </c>
      <c r="C164" s="2">
        <v>99</v>
      </c>
      <c r="E164" s="2">
        <v>78</v>
      </c>
      <c r="F164" s="2">
        <v>58</v>
      </c>
      <c r="G164" s="2">
        <v>57</v>
      </c>
      <c r="H164" s="2">
        <v>63</v>
      </c>
    </row>
    <row r="165" spans="1:8" x14ac:dyDescent="0.35">
      <c r="B165" t="s">
        <v>38</v>
      </c>
      <c r="C165" s="2">
        <v>117</v>
      </c>
      <c r="E165" s="2">
        <v>112</v>
      </c>
      <c r="F165" s="2">
        <v>76</v>
      </c>
      <c r="G165" s="2">
        <v>84</v>
      </c>
      <c r="H165" s="2">
        <v>109</v>
      </c>
    </row>
    <row r="166" spans="1:8" x14ac:dyDescent="0.35">
      <c r="B166" t="s">
        <v>39</v>
      </c>
      <c r="C166" s="2">
        <v>137</v>
      </c>
      <c r="E166" s="2">
        <v>120</v>
      </c>
      <c r="F166" s="2">
        <v>71</v>
      </c>
      <c r="G166" s="2">
        <v>104</v>
      </c>
      <c r="H166" s="2">
        <v>111</v>
      </c>
    </row>
    <row r="167" spans="1:8" x14ac:dyDescent="0.35">
      <c r="B167" t="s">
        <v>40</v>
      </c>
      <c r="C167" s="2">
        <v>3228</v>
      </c>
      <c r="E167" s="2">
        <v>1855</v>
      </c>
      <c r="F167" s="2">
        <v>1534</v>
      </c>
      <c r="G167" s="2">
        <v>1507</v>
      </c>
      <c r="H167" s="2">
        <v>1400</v>
      </c>
    </row>
    <row r="168" spans="1:8" x14ac:dyDescent="0.35">
      <c r="B168" t="s">
        <v>41</v>
      </c>
      <c r="C168" s="2">
        <v>1531</v>
      </c>
      <c r="E168" s="2">
        <v>2073</v>
      </c>
      <c r="F168" s="2">
        <v>1312</v>
      </c>
      <c r="G168" s="2">
        <v>1359</v>
      </c>
      <c r="H168" s="2">
        <v>1365</v>
      </c>
    </row>
    <row r="169" spans="1:8" x14ac:dyDescent="0.35">
      <c r="B169" t="s">
        <v>42</v>
      </c>
      <c r="C169" s="2">
        <v>2565</v>
      </c>
      <c r="E169" s="2">
        <v>3742</v>
      </c>
      <c r="F169" s="2">
        <v>3060</v>
      </c>
      <c r="G169" s="2">
        <v>3209</v>
      </c>
      <c r="H169" s="2">
        <v>2979</v>
      </c>
    </row>
    <row r="170" spans="1:8" x14ac:dyDescent="0.35">
      <c r="B170" t="s">
        <v>43</v>
      </c>
      <c r="C170" s="2">
        <v>148</v>
      </c>
      <c r="E170" s="2">
        <v>58</v>
      </c>
      <c r="F170" s="2">
        <v>50</v>
      </c>
      <c r="G170" s="2">
        <v>55</v>
      </c>
      <c r="H170" s="2">
        <v>43</v>
      </c>
    </row>
    <row r="171" spans="1:8" x14ac:dyDescent="0.35">
      <c r="B171" t="s">
        <v>44</v>
      </c>
      <c r="C171" s="2">
        <v>805</v>
      </c>
      <c r="E171" s="2">
        <v>589</v>
      </c>
      <c r="F171" s="2">
        <v>458</v>
      </c>
      <c r="G171" s="2">
        <v>448</v>
      </c>
      <c r="H171" s="2">
        <v>452</v>
      </c>
    </row>
    <row r="172" spans="1:8" x14ac:dyDescent="0.35">
      <c r="B172" t="s">
        <v>45</v>
      </c>
      <c r="C172" s="2">
        <v>18833</v>
      </c>
      <c r="E172" s="2">
        <v>14762</v>
      </c>
      <c r="F172" s="2">
        <v>11700</v>
      </c>
      <c r="G172" s="2">
        <v>12635</v>
      </c>
      <c r="H172" s="2">
        <v>9872</v>
      </c>
    </row>
    <row r="173" spans="1:8" x14ac:dyDescent="0.35">
      <c r="B173" t="s">
        <v>46</v>
      </c>
      <c r="C173" s="2">
        <v>573</v>
      </c>
      <c r="E173" s="2">
        <v>880</v>
      </c>
      <c r="F173" s="2">
        <v>564</v>
      </c>
      <c r="G173" s="2">
        <v>579</v>
      </c>
      <c r="H173" s="2">
        <v>699</v>
      </c>
    </row>
    <row r="174" spans="1:8" x14ac:dyDescent="0.35">
      <c r="B174" t="s">
        <v>47</v>
      </c>
      <c r="C174" s="2">
        <v>2722</v>
      </c>
      <c r="E174" s="2">
        <v>2524</v>
      </c>
      <c r="F174" s="2">
        <v>1868</v>
      </c>
      <c r="G174" s="2">
        <v>1749</v>
      </c>
      <c r="H174" s="2">
        <v>1676</v>
      </c>
    </row>
    <row r="175" spans="1:8" x14ac:dyDescent="0.35">
      <c r="B175" t="s">
        <v>0</v>
      </c>
      <c r="C175" s="2">
        <v>31</v>
      </c>
      <c r="E175" s="2">
        <v>25</v>
      </c>
      <c r="F175" s="2">
        <v>15</v>
      </c>
      <c r="G175" s="2">
        <v>120</v>
      </c>
      <c r="H175" s="2">
        <v>23</v>
      </c>
    </row>
    <row r="176" spans="1:8" ht="15" thickBot="1" x14ac:dyDescent="0.4">
      <c r="B176" s="16" t="s">
        <v>110</v>
      </c>
      <c r="C176" s="14">
        <f>SUM(C161:C175)</f>
        <v>48281</v>
      </c>
      <c r="D176" s="14">
        <f t="shared" ref="D176:E176" si="13">SUM(D161:D175)</f>
        <v>0</v>
      </c>
      <c r="E176" s="14">
        <f t="shared" si="13"/>
        <v>41026</v>
      </c>
      <c r="F176" s="14">
        <f>SUM(F161:F175)</f>
        <v>31695</v>
      </c>
      <c r="G176" s="14">
        <f>SUM(G161:G175)</f>
        <v>32936</v>
      </c>
      <c r="H176" s="14">
        <f>SUM(H161:H175)</f>
        <v>29039</v>
      </c>
    </row>
    <row r="177" spans="1:8" x14ac:dyDescent="0.35">
      <c r="C177" s="2"/>
    </row>
    <row r="178" spans="1:8" x14ac:dyDescent="0.35">
      <c r="A178" t="s">
        <v>59</v>
      </c>
      <c r="B178" t="s">
        <v>34</v>
      </c>
      <c r="C178" s="2">
        <v>7430</v>
      </c>
      <c r="E178" s="2">
        <v>6030</v>
      </c>
      <c r="F178" s="2">
        <v>4594</v>
      </c>
      <c r="G178" s="2">
        <v>4663</v>
      </c>
      <c r="H178" s="2">
        <v>4796</v>
      </c>
    </row>
    <row r="179" spans="1:8" x14ac:dyDescent="0.35">
      <c r="B179" t="s">
        <v>35</v>
      </c>
      <c r="C179" s="2">
        <v>113</v>
      </c>
      <c r="E179" s="2">
        <v>53</v>
      </c>
      <c r="F179" s="2">
        <v>47</v>
      </c>
      <c r="G179" s="2">
        <v>51</v>
      </c>
      <c r="H179" s="2">
        <v>65</v>
      </c>
    </row>
    <row r="180" spans="1:8" x14ac:dyDescent="0.35">
      <c r="B180" t="s">
        <v>36</v>
      </c>
      <c r="C180" s="2">
        <v>424</v>
      </c>
      <c r="E180" s="2">
        <v>437</v>
      </c>
      <c r="F180" s="2">
        <v>369</v>
      </c>
      <c r="G180" s="2">
        <v>417</v>
      </c>
      <c r="H180" s="2">
        <v>603</v>
      </c>
    </row>
    <row r="181" spans="1:8" x14ac:dyDescent="0.35">
      <c r="B181" t="s">
        <v>37</v>
      </c>
      <c r="C181" s="2">
        <v>65</v>
      </c>
      <c r="E181" s="2">
        <v>45</v>
      </c>
      <c r="F181" s="2">
        <v>38</v>
      </c>
      <c r="G181" s="2">
        <v>52</v>
      </c>
      <c r="H181" s="2">
        <v>65</v>
      </c>
    </row>
    <row r="182" spans="1:8" x14ac:dyDescent="0.35">
      <c r="B182" t="s">
        <v>38</v>
      </c>
      <c r="C182" s="2">
        <v>103</v>
      </c>
      <c r="E182" s="2">
        <v>94</v>
      </c>
      <c r="F182" s="2">
        <v>77</v>
      </c>
      <c r="G182" s="2">
        <v>74</v>
      </c>
      <c r="H182" s="2">
        <v>101</v>
      </c>
    </row>
    <row r="183" spans="1:8" x14ac:dyDescent="0.35">
      <c r="B183" t="s">
        <v>39</v>
      </c>
      <c r="C183" s="2">
        <v>108</v>
      </c>
      <c r="E183" s="2">
        <v>70</v>
      </c>
      <c r="F183" s="2">
        <v>53</v>
      </c>
      <c r="G183" s="2">
        <v>68</v>
      </c>
      <c r="H183" s="2">
        <v>70</v>
      </c>
    </row>
    <row r="184" spans="1:8" x14ac:dyDescent="0.35">
      <c r="B184" t="s">
        <v>40</v>
      </c>
      <c r="C184" s="2">
        <v>1424</v>
      </c>
      <c r="E184" s="2">
        <v>852</v>
      </c>
      <c r="F184" s="2">
        <v>706</v>
      </c>
      <c r="G184" s="2">
        <v>722</v>
      </c>
      <c r="H184" s="2">
        <v>801</v>
      </c>
    </row>
    <row r="185" spans="1:8" x14ac:dyDescent="0.35">
      <c r="B185" t="s">
        <v>41</v>
      </c>
      <c r="C185" s="2">
        <v>906</v>
      </c>
      <c r="E185" s="2">
        <v>1181</v>
      </c>
      <c r="F185" s="2">
        <v>755</v>
      </c>
      <c r="G185" s="2">
        <v>819</v>
      </c>
      <c r="H185" s="2">
        <v>908</v>
      </c>
    </row>
    <row r="186" spans="1:8" x14ac:dyDescent="0.35">
      <c r="B186" t="s">
        <v>42</v>
      </c>
      <c r="C186" s="2">
        <v>1110</v>
      </c>
      <c r="E186" s="2">
        <v>1902</v>
      </c>
      <c r="F186" s="2">
        <v>1606</v>
      </c>
      <c r="G186" s="2">
        <v>1759</v>
      </c>
      <c r="H186" s="2">
        <v>1954</v>
      </c>
    </row>
    <row r="187" spans="1:8" x14ac:dyDescent="0.35">
      <c r="B187" t="s">
        <v>43</v>
      </c>
      <c r="C187" s="2">
        <v>77</v>
      </c>
      <c r="E187" s="2">
        <v>32</v>
      </c>
      <c r="F187" s="2">
        <v>28</v>
      </c>
      <c r="G187" s="2">
        <v>36</v>
      </c>
      <c r="H187" s="2">
        <v>36</v>
      </c>
    </row>
    <row r="188" spans="1:8" x14ac:dyDescent="0.35">
      <c r="B188" t="s">
        <v>44</v>
      </c>
      <c r="C188" s="2">
        <v>392</v>
      </c>
      <c r="E188" s="2">
        <v>304</v>
      </c>
      <c r="F188" s="2">
        <v>249</v>
      </c>
      <c r="G188" s="2">
        <v>281</v>
      </c>
      <c r="H188" s="2">
        <v>324</v>
      </c>
    </row>
    <row r="189" spans="1:8" x14ac:dyDescent="0.35">
      <c r="B189" t="s">
        <v>45</v>
      </c>
      <c r="C189" s="2">
        <v>10227</v>
      </c>
      <c r="E189" s="2">
        <v>7919</v>
      </c>
      <c r="F189" s="2">
        <v>6334</v>
      </c>
      <c r="G189" s="2">
        <v>7120</v>
      </c>
      <c r="H189" s="2">
        <v>6257</v>
      </c>
    </row>
    <row r="190" spans="1:8" x14ac:dyDescent="0.35">
      <c r="B190" t="s">
        <v>46</v>
      </c>
      <c r="C190" s="2">
        <v>284</v>
      </c>
      <c r="E190" s="2">
        <v>475</v>
      </c>
      <c r="F190" s="2">
        <v>311</v>
      </c>
      <c r="G190" s="2">
        <v>357</v>
      </c>
      <c r="H190" s="2">
        <v>440</v>
      </c>
    </row>
    <row r="191" spans="1:8" x14ac:dyDescent="0.35">
      <c r="B191" t="s">
        <v>47</v>
      </c>
      <c r="C191" s="2">
        <v>1253</v>
      </c>
      <c r="E191" s="2">
        <v>1165</v>
      </c>
      <c r="F191" s="2">
        <v>913</v>
      </c>
      <c r="G191" s="2">
        <v>851</v>
      </c>
      <c r="H191" s="2">
        <v>881</v>
      </c>
    </row>
    <row r="192" spans="1:8" x14ac:dyDescent="0.35">
      <c r="B192" t="s">
        <v>0</v>
      </c>
      <c r="C192" s="2">
        <v>15</v>
      </c>
      <c r="E192" s="2">
        <v>16</v>
      </c>
      <c r="F192" s="2">
        <v>11</v>
      </c>
      <c r="G192" s="2">
        <v>63</v>
      </c>
      <c r="H192" s="2">
        <v>16</v>
      </c>
    </row>
    <row r="193" spans="1:8" ht="15" thickBot="1" x14ac:dyDescent="0.4">
      <c r="B193" s="16" t="s">
        <v>110</v>
      </c>
      <c r="C193" s="14">
        <f>SUM(C178:C192)</f>
        <v>23931</v>
      </c>
      <c r="D193" s="14">
        <f t="shared" ref="D193:E193" si="14">SUM(D178:D192)</f>
        <v>0</v>
      </c>
      <c r="E193" s="14">
        <f t="shared" si="14"/>
        <v>20575</v>
      </c>
      <c r="F193" s="14">
        <f>SUM(F178:F192)</f>
        <v>16091</v>
      </c>
      <c r="G193" s="14">
        <f>SUM(G178:G192)</f>
        <v>17333</v>
      </c>
      <c r="H193" s="14">
        <f>SUM(H178:H192)</f>
        <v>17317</v>
      </c>
    </row>
    <row r="194" spans="1:8" x14ac:dyDescent="0.35">
      <c r="C194" s="2"/>
    </row>
    <row r="195" spans="1:8" x14ac:dyDescent="0.35">
      <c r="A195" t="s">
        <v>12</v>
      </c>
      <c r="B195" t="s">
        <v>34</v>
      </c>
      <c r="C195" s="2">
        <v>1282</v>
      </c>
      <c r="E195" s="2">
        <v>2155</v>
      </c>
      <c r="F195" s="2">
        <v>1909</v>
      </c>
      <c r="G195" s="2">
        <v>1999</v>
      </c>
      <c r="H195" s="2">
        <v>3064</v>
      </c>
    </row>
    <row r="196" spans="1:8" x14ac:dyDescent="0.35">
      <c r="B196" t="s">
        <v>35</v>
      </c>
      <c r="C196" s="2">
        <v>6</v>
      </c>
      <c r="E196" s="2">
        <v>7</v>
      </c>
      <c r="F196" s="2">
        <v>7</v>
      </c>
      <c r="G196" s="2">
        <v>10</v>
      </c>
      <c r="H196" s="2">
        <v>11</v>
      </c>
    </row>
    <row r="197" spans="1:8" x14ac:dyDescent="0.35">
      <c r="B197" t="s">
        <v>36</v>
      </c>
      <c r="C197" s="2">
        <v>54</v>
      </c>
      <c r="E197" s="2">
        <v>79</v>
      </c>
      <c r="F197" s="2">
        <v>79</v>
      </c>
      <c r="G197" s="2">
        <v>69</v>
      </c>
      <c r="H197" s="2">
        <v>71</v>
      </c>
    </row>
    <row r="198" spans="1:8" x14ac:dyDescent="0.35">
      <c r="B198" t="s">
        <v>37</v>
      </c>
      <c r="C198" s="2">
        <v>3</v>
      </c>
      <c r="E198" s="2">
        <v>2</v>
      </c>
      <c r="F198" s="2">
        <v>1</v>
      </c>
      <c r="G198" s="2">
        <v>0</v>
      </c>
      <c r="H198" s="2">
        <v>0</v>
      </c>
    </row>
    <row r="199" spans="1:8" x14ac:dyDescent="0.35">
      <c r="B199" t="s">
        <v>38</v>
      </c>
      <c r="C199" s="2">
        <v>9</v>
      </c>
      <c r="E199" s="2">
        <v>8</v>
      </c>
      <c r="F199" s="2">
        <v>13</v>
      </c>
      <c r="G199" s="2">
        <v>20</v>
      </c>
      <c r="H199" s="2">
        <v>22</v>
      </c>
    </row>
    <row r="200" spans="1:8" x14ac:dyDescent="0.35">
      <c r="B200" t="s">
        <v>39</v>
      </c>
      <c r="C200" s="2">
        <v>1</v>
      </c>
      <c r="E200" s="2">
        <v>2</v>
      </c>
      <c r="F200" s="2">
        <v>2</v>
      </c>
      <c r="G200" s="2">
        <v>0</v>
      </c>
      <c r="H200" s="2">
        <v>2</v>
      </c>
    </row>
    <row r="201" spans="1:8" x14ac:dyDescent="0.35">
      <c r="B201" t="s">
        <v>40</v>
      </c>
      <c r="C201" s="2">
        <v>237</v>
      </c>
      <c r="E201" s="2">
        <v>362</v>
      </c>
      <c r="F201" s="2">
        <v>244</v>
      </c>
      <c r="G201" s="2">
        <v>262</v>
      </c>
      <c r="H201" s="2">
        <v>162</v>
      </c>
    </row>
    <row r="202" spans="1:8" x14ac:dyDescent="0.35">
      <c r="B202" t="s">
        <v>41</v>
      </c>
      <c r="C202" s="2">
        <v>89</v>
      </c>
      <c r="E202" s="2">
        <v>130</v>
      </c>
      <c r="F202" s="2">
        <v>117</v>
      </c>
      <c r="G202" s="2">
        <v>146</v>
      </c>
      <c r="H202" s="2">
        <v>120</v>
      </c>
    </row>
    <row r="203" spans="1:8" x14ac:dyDescent="0.35">
      <c r="B203" t="s">
        <v>42</v>
      </c>
      <c r="C203" s="2">
        <v>158</v>
      </c>
      <c r="E203" s="2">
        <v>129</v>
      </c>
      <c r="F203" s="2">
        <v>213</v>
      </c>
      <c r="G203" s="2">
        <v>160</v>
      </c>
      <c r="H203" s="2">
        <v>129</v>
      </c>
    </row>
    <row r="204" spans="1:8" x14ac:dyDescent="0.35">
      <c r="B204" t="s">
        <v>43</v>
      </c>
      <c r="C204" s="2">
        <v>25</v>
      </c>
      <c r="E204" s="2">
        <v>4</v>
      </c>
      <c r="F204" s="2">
        <v>7</v>
      </c>
      <c r="G204" s="2">
        <v>3</v>
      </c>
      <c r="H204" s="2">
        <v>0</v>
      </c>
    </row>
    <row r="205" spans="1:8" x14ac:dyDescent="0.35">
      <c r="B205" t="s">
        <v>44</v>
      </c>
      <c r="C205" s="2">
        <v>32</v>
      </c>
      <c r="E205" s="2">
        <v>49</v>
      </c>
      <c r="F205" s="2">
        <v>40</v>
      </c>
      <c r="G205" s="2">
        <v>48</v>
      </c>
      <c r="H205" s="2">
        <v>24</v>
      </c>
    </row>
    <row r="206" spans="1:8" x14ac:dyDescent="0.35">
      <c r="B206" t="s">
        <v>45</v>
      </c>
      <c r="C206" s="2">
        <v>1974</v>
      </c>
      <c r="E206" s="2">
        <v>3941</v>
      </c>
      <c r="F206" s="2">
        <v>3115</v>
      </c>
      <c r="G206" s="2">
        <v>3457</v>
      </c>
      <c r="H206" s="2">
        <v>2079</v>
      </c>
    </row>
    <row r="207" spans="1:8" x14ac:dyDescent="0.35">
      <c r="B207" t="s">
        <v>46</v>
      </c>
      <c r="C207" s="2">
        <v>26</v>
      </c>
      <c r="E207" s="2">
        <v>56</v>
      </c>
      <c r="F207" s="2">
        <v>67</v>
      </c>
      <c r="G207" s="2">
        <v>100</v>
      </c>
      <c r="H207" s="2">
        <v>81</v>
      </c>
    </row>
    <row r="208" spans="1:8" x14ac:dyDescent="0.35">
      <c r="B208" t="s">
        <v>47</v>
      </c>
      <c r="C208" s="2">
        <v>104</v>
      </c>
      <c r="E208" s="2">
        <v>198</v>
      </c>
      <c r="F208" s="2">
        <v>161</v>
      </c>
      <c r="G208" s="2">
        <v>128</v>
      </c>
      <c r="H208" s="2">
        <v>131</v>
      </c>
    </row>
    <row r="209" spans="1:8" x14ac:dyDescent="0.35">
      <c r="B209" t="s">
        <v>0</v>
      </c>
      <c r="C209" s="2">
        <v>0</v>
      </c>
      <c r="E209" s="2">
        <v>0</v>
      </c>
      <c r="F209" s="2">
        <v>0</v>
      </c>
      <c r="G209" s="2">
        <v>10</v>
      </c>
      <c r="H209" s="2">
        <v>0</v>
      </c>
    </row>
    <row r="210" spans="1:8" ht="15" thickBot="1" x14ac:dyDescent="0.4">
      <c r="B210" s="16" t="s">
        <v>110</v>
      </c>
      <c r="C210" s="14">
        <f>SUM(C195:C209)</f>
        <v>4000</v>
      </c>
      <c r="D210" s="14">
        <f t="shared" ref="D210:E210" si="15">SUM(D195:D209)</f>
        <v>0</v>
      </c>
      <c r="E210" s="14">
        <f t="shared" si="15"/>
        <v>7122</v>
      </c>
      <c r="F210" s="14">
        <f>SUM(F195:F209)</f>
        <v>5975</v>
      </c>
      <c r="G210" s="14">
        <f>SUM(G195:G209)</f>
        <v>6412</v>
      </c>
      <c r="H210" s="14">
        <f>SUM(H195:H209)</f>
        <v>5896</v>
      </c>
    </row>
    <row r="211" spans="1:8" x14ac:dyDescent="0.35">
      <c r="C211" s="2"/>
    </row>
    <row r="212" spans="1:8" x14ac:dyDescent="0.35">
      <c r="A212" s="6" t="s">
        <v>133</v>
      </c>
      <c r="B212" s="6" t="s">
        <v>110</v>
      </c>
      <c r="C212" s="15">
        <f>SUM(C228,C245,C262)</f>
        <v>110049</v>
      </c>
      <c r="D212" s="15">
        <f t="shared" ref="D212:E212" si="16">SUM(D228,D245,D262)</f>
        <v>0</v>
      </c>
      <c r="E212" s="15">
        <f t="shared" si="16"/>
        <v>186246</v>
      </c>
      <c r="F212" s="58">
        <f>F228+F245+F262</f>
        <v>334936</v>
      </c>
      <c r="G212" s="58">
        <f>G228+G245+G262</f>
        <v>309178</v>
      </c>
      <c r="H212" s="58">
        <f>H228+H245+H262</f>
        <v>242737</v>
      </c>
    </row>
    <row r="213" spans="1:8" x14ac:dyDescent="0.35">
      <c r="A213" t="s">
        <v>3</v>
      </c>
      <c r="B213" t="s">
        <v>34</v>
      </c>
      <c r="C213" s="2">
        <v>16090</v>
      </c>
      <c r="E213" s="2">
        <v>26969</v>
      </c>
      <c r="F213" s="2">
        <v>48535</v>
      </c>
      <c r="G213" s="2">
        <v>44929</v>
      </c>
      <c r="H213" s="2">
        <v>35884</v>
      </c>
    </row>
    <row r="214" spans="1:8" x14ac:dyDescent="0.35">
      <c r="B214" t="s">
        <v>35</v>
      </c>
      <c r="C214" s="2">
        <v>233</v>
      </c>
      <c r="E214" s="2">
        <v>213</v>
      </c>
      <c r="F214" s="2">
        <v>1106</v>
      </c>
      <c r="G214" s="2">
        <v>919</v>
      </c>
      <c r="H214" s="2">
        <v>897</v>
      </c>
    </row>
    <row r="215" spans="1:8" x14ac:dyDescent="0.35">
      <c r="B215" t="s">
        <v>36</v>
      </c>
      <c r="C215" s="2">
        <v>2176</v>
      </c>
      <c r="E215" s="2">
        <v>2696</v>
      </c>
      <c r="F215" s="2">
        <v>6705</v>
      </c>
      <c r="G215" s="2">
        <v>6301</v>
      </c>
      <c r="H215" s="2">
        <v>6352</v>
      </c>
    </row>
    <row r="216" spans="1:8" x14ac:dyDescent="0.35">
      <c r="B216" t="s">
        <v>37</v>
      </c>
      <c r="C216" s="2">
        <v>120</v>
      </c>
      <c r="E216" s="2">
        <v>130</v>
      </c>
      <c r="F216" s="2">
        <v>640</v>
      </c>
      <c r="G216" s="2">
        <v>587</v>
      </c>
      <c r="H216" s="2">
        <v>557</v>
      </c>
    </row>
    <row r="217" spans="1:8" x14ac:dyDescent="0.35">
      <c r="B217" t="s">
        <v>38</v>
      </c>
      <c r="C217" s="2">
        <v>142</v>
      </c>
      <c r="E217" s="2">
        <v>150</v>
      </c>
      <c r="F217" s="2">
        <v>666</v>
      </c>
      <c r="G217" s="2">
        <v>610</v>
      </c>
      <c r="H217" s="2">
        <v>605</v>
      </c>
    </row>
    <row r="218" spans="1:8" x14ac:dyDescent="0.35">
      <c r="B218" t="s">
        <v>39</v>
      </c>
      <c r="C218" s="2">
        <v>700</v>
      </c>
      <c r="E218" s="2">
        <v>1006</v>
      </c>
      <c r="F218" s="2">
        <v>1962</v>
      </c>
      <c r="G218" s="2">
        <v>1797</v>
      </c>
      <c r="H218" s="2">
        <v>1823</v>
      </c>
    </row>
    <row r="219" spans="1:8" x14ac:dyDescent="0.35">
      <c r="B219" t="s">
        <v>40</v>
      </c>
      <c r="C219" s="2">
        <v>4954</v>
      </c>
      <c r="E219" s="2">
        <v>7837</v>
      </c>
      <c r="F219" s="2">
        <v>13839</v>
      </c>
      <c r="G219" s="2">
        <v>13271</v>
      </c>
      <c r="H219" s="2">
        <v>10011</v>
      </c>
    </row>
    <row r="220" spans="1:8" x14ac:dyDescent="0.35">
      <c r="B220" t="s">
        <v>41</v>
      </c>
      <c r="C220" s="2">
        <v>2309</v>
      </c>
      <c r="E220" s="2">
        <v>3938</v>
      </c>
      <c r="F220" s="2">
        <v>8076</v>
      </c>
      <c r="G220" s="2">
        <v>7557</v>
      </c>
      <c r="H220" s="2">
        <v>5923</v>
      </c>
    </row>
    <row r="221" spans="1:8" x14ac:dyDescent="0.35">
      <c r="B221" t="s">
        <v>42</v>
      </c>
      <c r="C221" s="2">
        <v>6748</v>
      </c>
      <c r="E221" s="2">
        <v>5374</v>
      </c>
      <c r="F221" s="2">
        <v>11361</v>
      </c>
      <c r="G221" s="2">
        <v>10945</v>
      </c>
      <c r="H221" s="2">
        <v>4958</v>
      </c>
    </row>
    <row r="222" spans="1:8" x14ac:dyDescent="0.35">
      <c r="B222" t="s">
        <v>43</v>
      </c>
      <c r="C222" s="2">
        <v>174</v>
      </c>
      <c r="E222" s="2">
        <v>135</v>
      </c>
      <c r="F222" s="2">
        <v>335</v>
      </c>
      <c r="G222" s="2">
        <v>281</v>
      </c>
      <c r="H222" s="2">
        <v>165</v>
      </c>
    </row>
    <row r="223" spans="1:8" x14ac:dyDescent="0.35">
      <c r="B223" t="s">
        <v>44</v>
      </c>
      <c r="C223" s="2">
        <v>2871</v>
      </c>
      <c r="E223" s="2">
        <v>4209</v>
      </c>
      <c r="F223" s="2">
        <v>8686</v>
      </c>
      <c r="G223" s="2">
        <v>8742</v>
      </c>
      <c r="H223" s="2">
        <v>6930</v>
      </c>
    </row>
    <row r="224" spans="1:8" x14ac:dyDescent="0.35">
      <c r="B224" t="s">
        <v>45</v>
      </c>
      <c r="C224" s="2">
        <v>17981</v>
      </c>
      <c r="E224" s="2">
        <v>30962</v>
      </c>
      <c r="F224" s="2">
        <v>49731</v>
      </c>
      <c r="G224" s="2">
        <v>46192</v>
      </c>
      <c r="H224" s="2">
        <v>35995</v>
      </c>
    </row>
    <row r="225" spans="1:8" x14ac:dyDescent="0.35">
      <c r="B225" t="s">
        <v>46</v>
      </c>
      <c r="C225" s="2">
        <v>223</v>
      </c>
      <c r="E225" s="2">
        <v>339</v>
      </c>
      <c r="F225" s="2">
        <v>1677</v>
      </c>
      <c r="G225" s="2">
        <v>1388</v>
      </c>
      <c r="H225" s="2">
        <v>1361</v>
      </c>
    </row>
    <row r="226" spans="1:8" x14ac:dyDescent="0.35">
      <c r="B226" t="s">
        <v>47</v>
      </c>
      <c r="C226" s="2">
        <v>4548</v>
      </c>
      <c r="E226" s="2">
        <v>8074</v>
      </c>
      <c r="F226" s="2">
        <v>13227</v>
      </c>
      <c r="G226" s="2">
        <v>11002</v>
      </c>
      <c r="H226" s="2">
        <v>10242</v>
      </c>
    </row>
    <row r="227" spans="1:8" x14ac:dyDescent="0.35">
      <c r="B227" t="s">
        <v>0</v>
      </c>
      <c r="C227" s="2">
        <v>27</v>
      </c>
      <c r="E227" s="2">
        <v>30</v>
      </c>
      <c r="F227" s="2">
        <v>118</v>
      </c>
      <c r="G227" s="2">
        <v>628</v>
      </c>
      <c r="H227" s="2">
        <v>123</v>
      </c>
    </row>
    <row r="228" spans="1:8" ht="15" thickBot="1" x14ac:dyDescent="0.4">
      <c r="B228" s="16" t="s">
        <v>110</v>
      </c>
      <c r="C228" s="14">
        <f>SUM(C213:C227)</f>
        <v>59296</v>
      </c>
      <c r="D228" s="14">
        <f t="shared" ref="D228:E228" si="17">SUM(D213:D227)</f>
        <v>0</v>
      </c>
      <c r="E228" s="14">
        <f t="shared" si="17"/>
        <v>92062</v>
      </c>
      <c r="F228" s="14">
        <f>SUM(F213:F227)</f>
        <v>166664</v>
      </c>
      <c r="G228" s="14">
        <f>SUM(G213:G227)</f>
        <v>155149</v>
      </c>
      <c r="H228" s="14">
        <f>SUM(H213:H227)</f>
        <v>121826</v>
      </c>
    </row>
    <row r="229" spans="1:8" x14ac:dyDescent="0.35">
      <c r="C229" s="2"/>
    </row>
    <row r="230" spans="1:8" x14ac:dyDescent="0.35">
      <c r="A230" t="s">
        <v>59</v>
      </c>
      <c r="B230" t="s">
        <v>34</v>
      </c>
      <c r="C230" s="2">
        <v>13778</v>
      </c>
      <c r="E230" s="2">
        <v>22953</v>
      </c>
      <c r="F230" s="2">
        <v>43211</v>
      </c>
      <c r="G230" s="2">
        <v>40174</v>
      </c>
      <c r="H230" s="2">
        <v>33060</v>
      </c>
    </row>
    <row r="231" spans="1:8" x14ac:dyDescent="0.35">
      <c r="B231" t="s">
        <v>35</v>
      </c>
      <c r="C231" s="2">
        <v>129</v>
      </c>
      <c r="E231" s="2">
        <v>124</v>
      </c>
      <c r="F231" s="2">
        <v>806</v>
      </c>
      <c r="G231" s="2">
        <v>607</v>
      </c>
      <c r="H231" s="2">
        <v>567</v>
      </c>
    </row>
    <row r="232" spans="1:8" x14ac:dyDescent="0.35">
      <c r="B232" t="s">
        <v>36</v>
      </c>
      <c r="C232" s="2">
        <v>1679</v>
      </c>
      <c r="E232" s="2">
        <v>2047</v>
      </c>
      <c r="F232" s="2">
        <v>5445</v>
      </c>
      <c r="G232" s="2">
        <v>4829</v>
      </c>
      <c r="H232" s="2">
        <v>4872</v>
      </c>
    </row>
    <row r="233" spans="1:8" x14ac:dyDescent="0.35">
      <c r="B233" t="s">
        <v>37</v>
      </c>
      <c r="C233" s="2">
        <v>76</v>
      </c>
      <c r="E233" s="2">
        <v>75</v>
      </c>
      <c r="F233" s="2">
        <v>382</v>
      </c>
      <c r="G233" s="2">
        <v>310</v>
      </c>
      <c r="H233" s="2">
        <v>319</v>
      </c>
    </row>
    <row r="234" spans="1:8" x14ac:dyDescent="0.35">
      <c r="B234" t="s">
        <v>38</v>
      </c>
      <c r="C234" s="2">
        <v>68</v>
      </c>
      <c r="E234" s="2">
        <v>88</v>
      </c>
      <c r="F234" s="2">
        <v>390</v>
      </c>
      <c r="G234" s="2">
        <v>365</v>
      </c>
      <c r="H234" s="2">
        <v>356</v>
      </c>
    </row>
    <row r="235" spans="1:8" x14ac:dyDescent="0.35">
      <c r="B235" t="s">
        <v>39</v>
      </c>
      <c r="C235" s="2">
        <v>440</v>
      </c>
      <c r="E235" s="2">
        <v>626</v>
      </c>
      <c r="F235" s="2">
        <v>1696</v>
      </c>
      <c r="G235" s="2">
        <v>1201</v>
      </c>
      <c r="H235" s="2">
        <v>1233</v>
      </c>
    </row>
    <row r="236" spans="1:8" x14ac:dyDescent="0.35">
      <c r="B236" t="s">
        <v>40</v>
      </c>
      <c r="C236" s="2">
        <v>3750</v>
      </c>
      <c r="E236" s="2">
        <v>6021</v>
      </c>
      <c r="F236" s="2">
        <v>11906</v>
      </c>
      <c r="G236" s="2">
        <v>11219</v>
      </c>
      <c r="H236" s="2">
        <v>8869</v>
      </c>
    </row>
    <row r="237" spans="1:8" x14ac:dyDescent="0.35">
      <c r="B237" t="s">
        <v>41</v>
      </c>
      <c r="C237" s="2">
        <v>2074</v>
      </c>
      <c r="E237" s="2">
        <v>3260</v>
      </c>
      <c r="F237" s="2">
        <v>7272</v>
      </c>
      <c r="G237" s="2">
        <v>6756</v>
      </c>
      <c r="H237" s="2">
        <v>5343</v>
      </c>
    </row>
    <row r="238" spans="1:8" x14ac:dyDescent="0.35">
      <c r="B238" t="s">
        <v>42</v>
      </c>
      <c r="C238" s="2">
        <v>5559</v>
      </c>
      <c r="E238" s="2">
        <v>4271</v>
      </c>
      <c r="F238" s="2">
        <v>9712</v>
      </c>
      <c r="G238" s="2">
        <v>9188</v>
      </c>
      <c r="H238" s="2">
        <v>4309</v>
      </c>
    </row>
    <row r="239" spans="1:8" x14ac:dyDescent="0.35">
      <c r="B239" t="s">
        <v>43</v>
      </c>
      <c r="C239" s="2">
        <v>96</v>
      </c>
      <c r="E239" s="2">
        <v>86</v>
      </c>
      <c r="F239" s="2">
        <v>257</v>
      </c>
      <c r="G239" s="2">
        <v>226</v>
      </c>
      <c r="H239" s="2">
        <v>155</v>
      </c>
    </row>
    <row r="240" spans="1:8" x14ac:dyDescent="0.35">
      <c r="B240" t="s">
        <v>44</v>
      </c>
      <c r="C240" s="2">
        <v>2501</v>
      </c>
      <c r="E240" s="2">
        <v>3512</v>
      </c>
      <c r="F240" s="2">
        <v>6858</v>
      </c>
      <c r="G240" s="2">
        <v>7043</v>
      </c>
      <c r="H240" s="2">
        <v>5635</v>
      </c>
    </row>
    <row r="241" spans="1:8" x14ac:dyDescent="0.35">
      <c r="B241" t="s">
        <v>45</v>
      </c>
      <c r="C241" s="2">
        <v>15290</v>
      </c>
      <c r="E241" s="2">
        <v>25381</v>
      </c>
      <c r="F241" s="2">
        <v>44395</v>
      </c>
      <c r="G241" s="2">
        <v>41379</v>
      </c>
      <c r="H241" s="2">
        <v>32530</v>
      </c>
    </row>
    <row r="242" spans="1:8" x14ac:dyDescent="0.35">
      <c r="B242" t="s">
        <v>46</v>
      </c>
      <c r="C242" s="2">
        <v>175</v>
      </c>
      <c r="E242" s="2">
        <v>281</v>
      </c>
      <c r="F242" s="2">
        <v>1476</v>
      </c>
      <c r="G242" s="2">
        <v>1159</v>
      </c>
      <c r="H242" s="2">
        <v>1133</v>
      </c>
    </row>
    <row r="243" spans="1:8" x14ac:dyDescent="0.35">
      <c r="B243" t="s">
        <v>47</v>
      </c>
      <c r="C243" s="2">
        <v>3923</v>
      </c>
      <c r="E243" s="2">
        <v>6707</v>
      </c>
      <c r="F243" s="2">
        <v>12201</v>
      </c>
      <c r="G243" s="2">
        <v>10316</v>
      </c>
      <c r="H243" s="2">
        <v>9655</v>
      </c>
    </row>
    <row r="244" spans="1:8" x14ac:dyDescent="0.35">
      <c r="B244" t="s">
        <v>0</v>
      </c>
      <c r="C244" s="2">
        <v>27</v>
      </c>
      <c r="E244" s="2">
        <v>24</v>
      </c>
      <c r="F244" s="2">
        <v>82</v>
      </c>
      <c r="G244" s="2">
        <v>385</v>
      </c>
      <c r="H244" s="2">
        <v>69</v>
      </c>
    </row>
    <row r="245" spans="1:8" ht="15" thickBot="1" x14ac:dyDescent="0.4">
      <c r="B245" s="16" t="s">
        <v>110</v>
      </c>
      <c r="C245" s="14">
        <f>SUM(C230:C244)</f>
        <v>49565</v>
      </c>
      <c r="D245" s="14">
        <f t="shared" ref="D245:E245" si="18">SUM(D230:D244)</f>
        <v>0</v>
      </c>
      <c r="E245" s="14">
        <f t="shared" si="18"/>
        <v>75456</v>
      </c>
      <c r="F245" s="14">
        <f>SUM(F230:F244)</f>
        <v>146089</v>
      </c>
      <c r="G245" s="14">
        <f>SUM(G230:G244)</f>
        <v>135157</v>
      </c>
      <c r="H245" s="14">
        <f>SUM(H230:H244)</f>
        <v>108105</v>
      </c>
    </row>
    <row r="246" spans="1:8" x14ac:dyDescent="0.35">
      <c r="C246" s="2"/>
    </row>
    <row r="247" spans="1:8" x14ac:dyDescent="0.35">
      <c r="A247" t="s">
        <v>12</v>
      </c>
      <c r="B247" t="s">
        <v>34</v>
      </c>
      <c r="C247" s="2">
        <v>351</v>
      </c>
      <c r="E247" s="2">
        <v>2966</v>
      </c>
      <c r="F247" s="2">
        <v>4234</v>
      </c>
      <c r="G247" s="2">
        <v>3611</v>
      </c>
      <c r="H247" s="2">
        <v>10539</v>
      </c>
    </row>
    <row r="248" spans="1:8" x14ac:dyDescent="0.35">
      <c r="B248" t="s">
        <v>35</v>
      </c>
      <c r="C248" s="2">
        <v>4</v>
      </c>
      <c r="E248" s="2">
        <v>0</v>
      </c>
      <c r="F248" s="2">
        <v>52</v>
      </c>
      <c r="G248" s="2">
        <v>40</v>
      </c>
      <c r="H248" s="2">
        <v>35</v>
      </c>
    </row>
    <row r="249" spans="1:8" x14ac:dyDescent="0.35">
      <c r="B249" t="s">
        <v>36</v>
      </c>
      <c r="C249" s="2">
        <v>4</v>
      </c>
      <c r="E249" s="2">
        <v>10</v>
      </c>
      <c r="F249" s="2">
        <v>211</v>
      </c>
      <c r="G249" s="2">
        <v>192</v>
      </c>
      <c r="H249" s="2">
        <v>167</v>
      </c>
    </row>
    <row r="250" spans="1:8" x14ac:dyDescent="0.35">
      <c r="B250" t="s">
        <v>37</v>
      </c>
      <c r="C250" s="2">
        <v>0</v>
      </c>
      <c r="E250" s="2">
        <v>0</v>
      </c>
      <c r="F250" s="2">
        <v>37</v>
      </c>
      <c r="G250" s="2">
        <v>38</v>
      </c>
      <c r="H250" s="2">
        <v>32</v>
      </c>
    </row>
    <row r="251" spans="1:8" x14ac:dyDescent="0.35">
      <c r="B251" t="s">
        <v>38</v>
      </c>
      <c r="C251" s="2">
        <v>0</v>
      </c>
      <c r="E251" s="2">
        <v>0</v>
      </c>
      <c r="F251" s="2">
        <v>29</v>
      </c>
      <c r="G251" s="2">
        <v>27</v>
      </c>
      <c r="H251" s="2">
        <v>25</v>
      </c>
    </row>
    <row r="252" spans="1:8" x14ac:dyDescent="0.35">
      <c r="B252" t="s">
        <v>39</v>
      </c>
      <c r="C252" s="2">
        <v>0</v>
      </c>
      <c r="E252" s="2">
        <v>6</v>
      </c>
      <c r="F252" s="2">
        <v>36</v>
      </c>
      <c r="G252" s="2">
        <v>35</v>
      </c>
      <c r="H252" s="2">
        <v>42</v>
      </c>
    </row>
    <row r="253" spans="1:8" x14ac:dyDescent="0.35">
      <c r="B253" t="s">
        <v>40</v>
      </c>
      <c r="C253" s="2">
        <v>102</v>
      </c>
      <c r="E253" s="2">
        <v>5890</v>
      </c>
      <c r="F253" s="2">
        <v>5304</v>
      </c>
      <c r="G253" s="2">
        <v>4303</v>
      </c>
      <c r="H253" s="2">
        <v>150</v>
      </c>
    </row>
    <row r="254" spans="1:8" x14ac:dyDescent="0.35">
      <c r="B254" t="s">
        <v>41</v>
      </c>
      <c r="C254" s="2">
        <v>62</v>
      </c>
      <c r="E254" s="2">
        <v>2813</v>
      </c>
      <c r="F254" s="2">
        <v>2823</v>
      </c>
      <c r="G254" s="2">
        <v>2313</v>
      </c>
      <c r="H254" s="2">
        <v>120</v>
      </c>
    </row>
    <row r="255" spans="1:8" x14ac:dyDescent="0.35">
      <c r="B255" t="s">
        <v>42</v>
      </c>
      <c r="C255" s="2">
        <v>105</v>
      </c>
      <c r="E255" s="2">
        <v>364</v>
      </c>
      <c r="F255" s="2">
        <v>1017</v>
      </c>
      <c r="G255" s="2">
        <v>934</v>
      </c>
      <c r="H255" s="2">
        <v>261</v>
      </c>
    </row>
    <row r="256" spans="1:8" x14ac:dyDescent="0.35">
      <c r="B256" t="s">
        <v>43</v>
      </c>
      <c r="C256" s="2">
        <v>5</v>
      </c>
      <c r="E256" s="2">
        <v>0</v>
      </c>
      <c r="F256" s="2">
        <v>16</v>
      </c>
      <c r="G256" s="2">
        <v>9</v>
      </c>
      <c r="H256" s="2">
        <v>7</v>
      </c>
    </row>
    <row r="257" spans="1:8" x14ac:dyDescent="0.35">
      <c r="B257" t="s">
        <v>44</v>
      </c>
      <c r="C257" s="2">
        <v>27</v>
      </c>
      <c r="E257" s="2">
        <v>389</v>
      </c>
      <c r="F257" s="2">
        <v>761</v>
      </c>
      <c r="G257" s="2">
        <v>767</v>
      </c>
      <c r="H257" s="2">
        <v>94</v>
      </c>
    </row>
    <row r="258" spans="1:8" x14ac:dyDescent="0.35">
      <c r="B258" t="s">
        <v>45</v>
      </c>
      <c r="C258" s="2">
        <v>501</v>
      </c>
      <c r="E258" s="2">
        <v>4812</v>
      </c>
      <c r="F258" s="2">
        <v>5974</v>
      </c>
      <c r="G258" s="2">
        <v>5230</v>
      </c>
      <c r="H258" s="2">
        <v>1060</v>
      </c>
    </row>
    <row r="259" spans="1:8" x14ac:dyDescent="0.35">
      <c r="B259" t="s">
        <v>46</v>
      </c>
      <c r="C259" s="2">
        <v>3</v>
      </c>
      <c r="E259" s="2">
        <v>0</v>
      </c>
      <c r="F259" s="2">
        <v>136</v>
      </c>
      <c r="G259" s="2">
        <v>131</v>
      </c>
      <c r="H259" s="2">
        <v>111</v>
      </c>
    </row>
    <row r="260" spans="1:8" x14ac:dyDescent="0.35">
      <c r="B260" t="s">
        <v>47</v>
      </c>
      <c r="C260" s="2">
        <v>24</v>
      </c>
      <c r="E260" s="2">
        <v>1478</v>
      </c>
      <c r="F260" s="2">
        <v>1544</v>
      </c>
      <c r="G260" s="2">
        <v>1230</v>
      </c>
      <c r="H260" s="2">
        <v>157</v>
      </c>
    </row>
    <row r="261" spans="1:8" x14ac:dyDescent="0.35">
      <c r="B261" t="s">
        <v>0</v>
      </c>
      <c r="C261" s="2">
        <v>0</v>
      </c>
      <c r="E261" s="2">
        <v>0</v>
      </c>
      <c r="F261" s="2">
        <v>9</v>
      </c>
      <c r="G261" s="2">
        <v>12</v>
      </c>
      <c r="H261" s="2">
        <v>6</v>
      </c>
    </row>
    <row r="262" spans="1:8" ht="15" thickBot="1" x14ac:dyDescent="0.4">
      <c r="B262" s="16" t="s">
        <v>110</v>
      </c>
      <c r="C262" s="14">
        <f>SUM(C247:C261)</f>
        <v>1188</v>
      </c>
      <c r="D262" s="14">
        <f t="shared" ref="D262:E262" si="19">SUM(D247:D261)</f>
        <v>0</v>
      </c>
      <c r="E262" s="14">
        <f t="shared" si="19"/>
        <v>18728</v>
      </c>
      <c r="F262" s="14">
        <f>SUM(F247:F261)</f>
        <v>22183</v>
      </c>
      <c r="G262" s="14">
        <f>SUM(G247:G261)</f>
        <v>18872</v>
      </c>
      <c r="H262" s="14">
        <f>SUM(H247:H261)</f>
        <v>12806</v>
      </c>
    </row>
    <row r="263" spans="1:8" x14ac:dyDescent="0.35">
      <c r="C263" s="18"/>
    </row>
    <row r="264" spans="1:8" x14ac:dyDescent="0.35">
      <c r="A264" s="6" t="s">
        <v>134</v>
      </c>
      <c r="B264" s="6" t="s">
        <v>110</v>
      </c>
      <c r="C264" s="15">
        <f>SUM(C280,C297,C314)</f>
        <v>67968</v>
      </c>
      <c r="D264" s="15">
        <f t="shared" ref="D264:E264" si="20">SUM(D280,D297,D314)</f>
        <v>0</v>
      </c>
      <c r="E264" s="15">
        <f t="shared" si="20"/>
        <v>55430</v>
      </c>
      <c r="F264" s="58">
        <f>F280+F297+F314</f>
        <v>1619</v>
      </c>
      <c r="G264" s="58">
        <f>G280+G297+G314</f>
        <v>1428</v>
      </c>
      <c r="H264" s="58">
        <f>H280+H297+H314</f>
        <v>1173</v>
      </c>
    </row>
    <row r="265" spans="1:8" x14ac:dyDescent="0.35">
      <c r="A265" t="s">
        <v>3</v>
      </c>
      <c r="B265" t="s">
        <v>34</v>
      </c>
      <c r="C265" s="2">
        <v>11264</v>
      </c>
      <c r="E265" s="2">
        <v>9474</v>
      </c>
      <c r="F265" s="2">
        <v>117</v>
      </c>
      <c r="G265" s="2">
        <v>100</v>
      </c>
      <c r="H265" s="2">
        <v>79</v>
      </c>
    </row>
    <row r="266" spans="1:8" x14ac:dyDescent="0.35">
      <c r="B266" t="s">
        <v>35</v>
      </c>
      <c r="C266" s="2">
        <v>61</v>
      </c>
      <c r="E266" s="2">
        <v>124</v>
      </c>
      <c r="F266" s="2">
        <v>3</v>
      </c>
      <c r="G266" s="2">
        <v>1</v>
      </c>
      <c r="H266" s="2">
        <v>1</v>
      </c>
    </row>
    <row r="267" spans="1:8" x14ac:dyDescent="0.35">
      <c r="B267" t="s">
        <v>36</v>
      </c>
      <c r="C267" s="2">
        <v>933</v>
      </c>
      <c r="E267" s="2">
        <v>1413</v>
      </c>
      <c r="F267" s="2">
        <v>7</v>
      </c>
      <c r="G267" s="2">
        <v>8</v>
      </c>
      <c r="H267" s="2">
        <v>8</v>
      </c>
    </row>
    <row r="268" spans="1:8" x14ac:dyDescent="0.35">
      <c r="B268" t="s">
        <v>37</v>
      </c>
      <c r="C268" s="2">
        <v>41</v>
      </c>
      <c r="E268" s="2">
        <v>71</v>
      </c>
      <c r="F268" s="2">
        <v>9</v>
      </c>
      <c r="G268" s="2">
        <v>7</v>
      </c>
      <c r="H268" s="2">
        <v>7</v>
      </c>
    </row>
    <row r="269" spans="1:8" x14ac:dyDescent="0.35">
      <c r="B269" t="s">
        <v>38</v>
      </c>
      <c r="C269" s="2">
        <v>47</v>
      </c>
      <c r="E269" s="2">
        <v>94</v>
      </c>
      <c r="F269" s="2">
        <v>22</v>
      </c>
      <c r="G269" s="2">
        <v>21</v>
      </c>
      <c r="H269" s="2">
        <v>20</v>
      </c>
    </row>
    <row r="270" spans="1:8" x14ac:dyDescent="0.35">
      <c r="B270" t="s">
        <v>39</v>
      </c>
      <c r="C270" s="2">
        <v>313</v>
      </c>
      <c r="E270" s="2">
        <v>402</v>
      </c>
      <c r="F270" s="2">
        <v>10</v>
      </c>
      <c r="G270" s="2">
        <v>9</v>
      </c>
      <c r="H270" s="2">
        <v>6</v>
      </c>
    </row>
    <row r="271" spans="1:8" x14ac:dyDescent="0.35">
      <c r="B271" t="s">
        <v>40</v>
      </c>
      <c r="C271" s="2">
        <v>3064</v>
      </c>
      <c r="E271" s="2">
        <v>1765</v>
      </c>
      <c r="F271" s="2">
        <v>19</v>
      </c>
      <c r="G271" s="2">
        <v>11</v>
      </c>
      <c r="H271" s="2">
        <v>12</v>
      </c>
    </row>
    <row r="272" spans="1:8" x14ac:dyDescent="0.35">
      <c r="B272" t="s">
        <v>41</v>
      </c>
      <c r="C272" s="2">
        <v>1684</v>
      </c>
      <c r="E272" s="2">
        <v>1255</v>
      </c>
      <c r="F272" s="2">
        <v>17</v>
      </c>
      <c r="G272" s="2">
        <v>11</v>
      </c>
      <c r="H272" s="2">
        <v>10</v>
      </c>
    </row>
    <row r="273" spans="1:8" x14ac:dyDescent="0.35">
      <c r="B273" t="s">
        <v>42</v>
      </c>
      <c r="C273" s="2">
        <v>3185</v>
      </c>
      <c r="E273" s="2">
        <v>1066</v>
      </c>
      <c r="F273" s="2">
        <v>11</v>
      </c>
      <c r="G273" s="2">
        <v>6</v>
      </c>
      <c r="H273" s="2">
        <v>5</v>
      </c>
    </row>
    <row r="274" spans="1:8" x14ac:dyDescent="0.35">
      <c r="B274" t="s">
        <v>43</v>
      </c>
      <c r="C274" s="2">
        <v>45</v>
      </c>
      <c r="E274" s="2">
        <v>39</v>
      </c>
      <c r="F274" s="2">
        <v>0</v>
      </c>
      <c r="G274" s="2">
        <v>1</v>
      </c>
      <c r="H274" s="2">
        <v>1</v>
      </c>
    </row>
    <row r="275" spans="1:8" x14ac:dyDescent="0.35">
      <c r="B275" t="s">
        <v>44</v>
      </c>
      <c r="C275" s="2">
        <v>1925</v>
      </c>
      <c r="E275" s="2">
        <v>1239</v>
      </c>
      <c r="F275" s="2">
        <v>10</v>
      </c>
      <c r="G275" s="2">
        <v>15</v>
      </c>
      <c r="H275" s="2">
        <v>14</v>
      </c>
    </row>
    <row r="276" spans="1:8" x14ac:dyDescent="0.35">
      <c r="B276" t="s">
        <v>45</v>
      </c>
      <c r="C276" s="2">
        <v>11079</v>
      </c>
      <c r="E276" s="2">
        <v>9717</v>
      </c>
      <c r="F276" s="2">
        <v>123</v>
      </c>
      <c r="G276" s="2">
        <v>122</v>
      </c>
      <c r="H276" s="2">
        <v>108</v>
      </c>
    </row>
    <row r="277" spans="1:8" x14ac:dyDescent="0.35">
      <c r="B277" t="s">
        <v>46</v>
      </c>
      <c r="C277" s="2">
        <v>207</v>
      </c>
      <c r="E277" s="2">
        <v>427</v>
      </c>
      <c r="F277" s="2">
        <v>7</v>
      </c>
      <c r="G277" s="2">
        <v>6</v>
      </c>
      <c r="H277" s="2">
        <v>4</v>
      </c>
    </row>
    <row r="278" spans="1:8" x14ac:dyDescent="0.35">
      <c r="B278" t="s">
        <v>47</v>
      </c>
      <c r="C278" s="2">
        <v>1479</v>
      </c>
      <c r="E278" s="2">
        <v>1755</v>
      </c>
      <c r="F278" s="2">
        <v>26</v>
      </c>
      <c r="G278" s="2">
        <v>23</v>
      </c>
      <c r="H278" s="2">
        <v>19</v>
      </c>
    </row>
    <row r="279" spans="1:8" x14ac:dyDescent="0.35">
      <c r="B279" t="s">
        <v>0</v>
      </c>
      <c r="C279" s="2">
        <v>11</v>
      </c>
      <c r="E279" s="2">
        <v>21</v>
      </c>
      <c r="F279" s="2">
        <v>3</v>
      </c>
      <c r="G279" s="2">
        <v>2</v>
      </c>
      <c r="H279" s="2">
        <v>2</v>
      </c>
    </row>
    <row r="280" spans="1:8" ht="15" thickBot="1" x14ac:dyDescent="0.4">
      <c r="B280" s="16" t="s">
        <v>110</v>
      </c>
      <c r="C280" s="14">
        <f>SUM(C265:C279)</f>
        <v>35338</v>
      </c>
      <c r="D280" s="14">
        <f t="shared" ref="D280:E280" si="21">SUM(D265:D279)</f>
        <v>0</v>
      </c>
      <c r="E280" s="14">
        <f t="shared" si="21"/>
        <v>28862</v>
      </c>
      <c r="F280" s="14">
        <f>SUM(F265:F279)</f>
        <v>384</v>
      </c>
      <c r="G280" s="14">
        <f>SUM(G265:G279)</f>
        <v>343</v>
      </c>
      <c r="H280" s="14">
        <f>SUM(H265:H279)</f>
        <v>296</v>
      </c>
    </row>
    <row r="281" spans="1:8" x14ac:dyDescent="0.35">
      <c r="C281" s="2"/>
    </row>
    <row r="282" spans="1:8" x14ac:dyDescent="0.35">
      <c r="A282" t="s">
        <v>59</v>
      </c>
      <c r="B282" t="s">
        <v>34</v>
      </c>
      <c r="C282" s="2">
        <v>9346</v>
      </c>
      <c r="E282" s="2">
        <v>8268</v>
      </c>
      <c r="F282" s="2">
        <v>94</v>
      </c>
      <c r="G282" s="2">
        <v>74</v>
      </c>
      <c r="H282" s="2">
        <v>59</v>
      </c>
    </row>
    <row r="283" spans="1:8" x14ac:dyDescent="0.35">
      <c r="B283" t="s">
        <v>35</v>
      </c>
      <c r="C283" s="2">
        <v>26</v>
      </c>
      <c r="E283" s="2">
        <v>88</v>
      </c>
      <c r="F283" s="2">
        <v>3</v>
      </c>
      <c r="G283" s="2">
        <v>0</v>
      </c>
      <c r="H283" s="2">
        <v>0</v>
      </c>
    </row>
    <row r="284" spans="1:8" x14ac:dyDescent="0.35">
      <c r="B284" t="s">
        <v>36</v>
      </c>
      <c r="C284" s="2">
        <v>682</v>
      </c>
      <c r="E284" s="2">
        <v>1067</v>
      </c>
      <c r="F284" s="2">
        <v>10</v>
      </c>
      <c r="G284" s="2">
        <v>7</v>
      </c>
      <c r="H284" s="2">
        <v>7</v>
      </c>
    </row>
    <row r="285" spans="1:8" x14ac:dyDescent="0.35">
      <c r="B285" t="s">
        <v>37</v>
      </c>
      <c r="C285" s="2">
        <v>25</v>
      </c>
      <c r="E285" s="2">
        <v>38</v>
      </c>
      <c r="F285" s="2">
        <v>2</v>
      </c>
      <c r="G285" s="2">
        <v>2</v>
      </c>
      <c r="H285" s="2">
        <v>2</v>
      </c>
    </row>
    <row r="286" spans="1:8" x14ac:dyDescent="0.35">
      <c r="B286" t="s">
        <v>38</v>
      </c>
      <c r="C286" s="2">
        <v>37</v>
      </c>
      <c r="E286" s="2">
        <v>52</v>
      </c>
      <c r="F286" s="2">
        <v>10</v>
      </c>
      <c r="G286" s="2">
        <v>11</v>
      </c>
      <c r="H286" s="2">
        <v>9</v>
      </c>
    </row>
    <row r="287" spans="1:8" x14ac:dyDescent="0.35">
      <c r="B287" t="s">
        <v>39</v>
      </c>
      <c r="C287" s="2">
        <v>283</v>
      </c>
      <c r="E287" s="2">
        <v>324</v>
      </c>
      <c r="F287" s="2">
        <v>3</v>
      </c>
      <c r="G287" s="2">
        <v>3</v>
      </c>
      <c r="H287" s="2">
        <v>3</v>
      </c>
    </row>
    <row r="288" spans="1:8" x14ac:dyDescent="0.35">
      <c r="B288" t="s">
        <v>40</v>
      </c>
      <c r="C288" s="2">
        <v>2196</v>
      </c>
      <c r="E288" s="2">
        <v>1449</v>
      </c>
      <c r="F288" s="2">
        <v>25</v>
      </c>
      <c r="G288" s="2">
        <v>21</v>
      </c>
      <c r="H288" s="2">
        <v>17</v>
      </c>
    </row>
    <row r="289" spans="1:8" x14ac:dyDescent="0.35">
      <c r="B289" t="s">
        <v>41</v>
      </c>
      <c r="C289" s="2">
        <v>1443</v>
      </c>
      <c r="E289" s="2">
        <v>1096</v>
      </c>
      <c r="F289" s="2">
        <v>17</v>
      </c>
      <c r="G289" s="2">
        <v>17</v>
      </c>
      <c r="H289" s="2">
        <v>18</v>
      </c>
    </row>
    <row r="290" spans="1:8" x14ac:dyDescent="0.35">
      <c r="B290" t="s">
        <v>42</v>
      </c>
      <c r="C290" s="2">
        <v>2632</v>
      </c>
      <c r="E290" s="2">
        <v>948</v>
      </c>
      <c r="F290" s="2">
        <v>10</v>
      </c>
      <c r="G290" s="2">
        <v>10</v>
      </c>
      <c r="H290" s="2">
        <v>8</v>
      </c>
    </row>
    <row r="291" spans="1:8" x14ac:dyDescent="0.35">
      <c r="B291" t="s">
        <v>43</v>
      </c>
      <c r="C291" s="2">
        <v>20</v>
      </c>
      <c r="E291" s="2">
        <v>25</v>
      </c>
      <c r="F291" s="2">
        <v>1</v>
      </c>
      <c r="G291" s="2">
        <v>1</v>
      </c>
      <c r="H291" s="2">
        <v>1</v>
      </c>
    </row>
    <row r="292" spans="1:8" x14ac:dyDescent="0.35">
      <c r="B292" t="s">
        <v>44</v>
      </c>
      <c r="C292" s="2">
        <v>1435</v>
      </c>
      <c r="E292" s="2">
        <v>960</v>
      </c>
      <c r="F292" s="2">
        <v>11</v>
      </c>
      <c r="G292" s="2">
        <v>12</v>
      </c>
      <c r="H292" s="2">
        <v>9</v>
      </c>
    </row>
    <row r="293" spans="1:8" x14ac:dyDescent="0.35">
      <c r="B293" t="s">
        <v>45</v>
      </c>
      <c r="C293" s="2">
        <v>10167</v>
      </c>
      <c r="E293" s="2">
        <v>8829</v>
      </c>
      <c r="F293" s="2">
        <v>131</v>
      </c>
      <c r="G293" s="2">
        <v>116</v>
      </c>
      <c r="H293" s="2">
        <v>98</v>
      </c>
    </row>
    <row r="294" spans="1:8" x14ac:dyDescent="0.35">
      <c r="B294" t="s">
        <v>46</v>
      </c>
      <c r="C294" s="2">
        <v>162</v>
      </c>
      <c r="E294" s="2">
        <v>355</v>
      </c>
      <c r="F294" s="2">
        <v>6</v>
      </c>
      <c r="G294" s="2">
        <v>4</v>
      </c>
      <c r="H294" s="2">
        <v>3</v>
      </c>
    </row>
    <row r="295" spans="1:8" x14ac:dyDescent="0.35">
      <c r="B295" t="s">
        <v>47</v>
      </c>
      <c r="C295" s="2">
        <v>1372</v>
      </c>
      <c r="E295" s="2">
        <v>1583</v>
      </c>
      <c r="F295" s="2">
        <v>19</v>
      </c>
      <c r="G295" s="2">
        <v>14</v>
      </c>
      <c r="H295" s="2">
        <v>14</v>
      </c>
    </row>
    <row r="296" spans="1:8" x14ac:dyDescent="0.35">
      <c r="B296" t="s">
        <v>0</v>
      </c>
      <c r="C296" s="2">
        <v>3</v>
      </c>
      <c r="E296" s="2">
        <v>4</v>
      </c>
      <c r="F296" s="2">
        <v>0</v>
      </c>
      <c r="G296" s="2">
        <v>0</v>
      </c>
      <c r="H296" s="2">
        <v>0</v>
      </c>
    </row>
    <row r="297" spans="1:8" ht="15" thickBot="1" x14ac:dyDescent="0.4">
      <c r="B297" s="16" t="s">
        <v>110</v>
      </c>
      <c r="C297" s="14">
        <f>SUM(C282:C296)</f>
        <v>29829</v>
      </c>
      <c r="D297" s="14">
        <f t="shared" ref="D297:E297" si="22">SUM(D282:D296)</f>
        <v>0</v>
      </c>
      <c r="E297" s="14">
        <f t="shared" si="22"/>
        <v>25086</v>
      </c>
      <c r="F297" s="14">
        <f>SUM(F282:F296)</f>
        <v>342</v>
      </c>
      <c r="G297" s="14">
        <f>SUM(G282:G296)</f>
        <v>292</v>
      </c>
      <c r="H297" s="14">
        <f>SUM(H282:H296)</f>
        <v>248</v>
      </c>
    </row>
    <row r="298" spans="1:8" x14ac:dyDescent="0.35">
      <c r="C298" s="2"/>
    </row>
    <row r="299" spans="1:8" x14ac:dyDescent="0.35">
      <c r="A299" t="s">
        <v>12</v>
      </c>
      <c r="B299" t="s">
        <v>34</v>
      </c>
      <c r="C299" s="2">
        <v>659</v>
      </c>
      <c r="E299" s="2">
        <v>241</v>
      </c>
      <c r="F299" s="2">
        <v>101</v>
      </c>
      <c r="G299" s="2">
        <v>81</v>
      </c>
      <c r="H299" s="2">
        <v>71</v>
      </c>
    </row>
    <row r="300" spans="1:8" x14ac:dyDescent="0.35">
      <c r="B300" t="s">
        <v>35</v>
      </c>
      <c r="C300" s="2">
        <v>21</v>
      </c>
      <c r="E300" s="2">
        <v>20</v>
      </c>
      <c r="F300" s="2">
        <v>15</v>
      </c>
      <c r="G300" s="2">
        <v>16</v>
      </c>
      <c r="H300" s="2">
        <v>8</v>
      </c>
    </row>
    <row r="301" spans="1:8" x14ac:dyDescent="0.35">
      <c r="B301" t="s">
        <v>36</v>
      </c>
      <c r="C301" s="2">
        <v>65</v>
      </c>
      <c r="E301" s="2">
        <v>62</v>
      </c>
      <c r="F301" s="2">
        <v>42</v>
      </c>
      <c r="G301" s="2">
        <v>34</v>
      </c>
      <c r="H301" s="2">
        <v>29</v>
      </c>
    </row>
    <row r="302" spans="1:8" x14ac:dyDescent="0.35">
      <c r="B302" t="s">
        <v>37</v>
      </c>
      <c r="C302" s="2">
        <v>51</v>
      </c>
      <c r="E302" s="2">
        <v>44</v>
      </c>
      <c r="F302" s="2">
        <v>45</v>
      </c>
      <c r="G302" s="2">
        <v>29</v>
      </c>
      <c r="H302" s="2">
        <v>26</v>
      </c>
    </row>
    <row r="303" spans="1:8" x14ac:dyDescent="0.35">
      <c r="B303" t="s">
        <v>38</v>
      </c>
      <c r="C303" s="2">
        <v>71</v>
      </c>
      <c r="E303" s="2">
        <v>82</v>
      </c>
      <c r="F303" s="2">
        <v>86</v>
      </c>
      <c r="G303" s="2">
        <v>74</v>
      </c>
      <c r="H303" s="2">
        <v>57</v>
      </c>
    </row>
    <row r="304" spans="1:8" x14ac:dyDescent="0.35">
      <c r="B304" t="s">
        <v>39</v>
      </c>
      <c r="C304" s="2">
        <v>50</v>
      </c>
      <c r="E304" s="2">
        <v>49</v>
      </c>
      <c r="F304" s="2">
        <v>42</v>
      </c>
      <c r="G304" s="2">
        <v>34</v>
      </c>
      <c r="H304" s="2">
        <v>29</v>
      </c>
    </row>
    <row r="305" spans="1:8" x14ac:dyDescent="0.35">
      <c r="B305" t="s">
        <v>40</v>
      </c>
      <c r="C305" s="2">
        <v>199</v>
      </c>
      <c r="E305" s="2">
        <v>80</v>
      </c>
      <c r="F305" s="2">
        <v>24</v>
      </c>
      <c r="G305" s="2">
        <v>20</v>
      </c>
      <c r="H305" s="2">
        <v>17</v>
      </c>
    </row>
    <row r="306" spans="1:8" x14ac:dyDescent="0.35">
      <c r="B306" t="s">
        <v>41</v>
      </c>
      <c r="C306" s="2">
        <v>189</v>
      </c>
      <c r="E306" s="2">
        <v>57</v>
      </c>
      <c r="F306" s="2">
        <v>39</v>
      </c>
      <c r="G306" s="2">
        <v>34</v>
      </c>
      <c r="H306" s="2">
        <v>26</v>
      </c>
    </row>
    <row r="307" spans="1:8" x14ac:dyDescent="0.35">
      <c r="B307" t="s">
        <v>42</v>
      </c>
      <c r="C307" s="2">
        <v>137</v>
      </c>
      <c r="E307" s="2">
        <v>112</v>
      </c>
      <c r="F307" s="2">
        <v>36</v>
      </c>
      <c r="G307" s="2">
        <v>32</v>
      </c>
      <c r="H307" s="2">
        <v>26</v>
      </c>
    </row>
    <row r="308" spans="1:8" x14ac:dyDescent="0.35">
      <c r="B308" t="s">
        <v>43</v>
      </c>
      <c r="C308" s="2">
        <v>15</v>
      </c>
      <c r="E308" s="2">
        <v>4</v>
      </c>
      <c r="F308" s="2">
        <v>3</v>
      </c>
      <c r="G308" s="2">
        <v>4</v>
      </c>
      <c r="H308" s="2">
        <v>2</v>
      </c>
    </row>
    <row r="309" spans="1:8" x14ac:dyDescent="0.35">
      <c r="B309" t="s">
        <v>44</v>
      </c>
      <c r="C309" s="2">
        <v>119</v>
      </c>
      <c r="E309" s="2">
        <v>45</v>
      </c>
      <c r="F309" s="2">
        <v>26</v>
      </c>
      <c r="G309" s="2">
        <v>29</v>
      </c>
      <c r="H309" s="2">
        <v>17</v>
      </c>
    </row>
    <row r="310" spans="1:8" x14ac:dyDescent="0.35">
      <c r="B310" t="s">
        <v>45</v>
      </c>
      <c r="C310" s="2">
        <v>1055</v>
      </c>
      <c r="E310" s="2">
        <v>519</v>
      </c>
      <c r="F310" s="2">
        <v>325</v>
      </c>
      <c r="G310" s="2">
        <v>303</v>
      </c>
      <c r="H310" s="2">
        <v>233</v>
      </c>
    </row>
    <row r="311" spans="1:8" x14ac:dyDescent="0.35">
      <c r="B311" t="s">
        <v>46</v>
      </c>
      <c r="C311" s="2">
        <v>19</v>
      </c>
      <c r="E311" s="2">
        <v>42</v>
      </c>
      <c r="F311" s="2">
        <v>14</v>
      </c>
      <c r="G311" s="2">
        <v>14</v>
      </c>
      <c r="H311" s="2">
        <v>11</v>
      </c>
    </row>
    <row r="312" spans="1:8" x14ac:dyDescent="0.35">
      <c r="B312" t="s">
        <v>47</v>
      </c>
      <c r="C312" s="2">
        <v>143</v>
      </c>
      <c r="E312" s="2">
        <v>114</v>
      </c>
      <c r="F312" s="2">
        <v>85</v>
      </c>
      <c r="G312" s="2">
        <v>80</v>
      </c>
      <c r="H312" s="2">
        <v>68</v>
      </c>
    </row>
    <row r="313" spans="1:8" x14ac:dyDescent="0.35">
      <c r="B313" t="s">
        <v>0</v>
      </c>
      <c r="C313" s="2">
        <v>8</v>
      </c>
      <c r="E313" s="2">
        <v>11</v>
      </c>
      <c r="F313" s="2">
        <v>10</v>
      </c>
      <c r="G313" s="2">
        <v>9</v>
      </c>
      <c r="H313" s="2">
        <v>9</v>
      </c>
    </row>
    <row r="314" spans="1:8" ht="15" thickBot="1" x14ac:dyDescent="0.4">
      <c r="B314" s="16" t="s">
        <v>110</v>
      </c>
      <c r="C314" s="14">
        <f>SUM(C299:C313)</f>
        <v>2801</v>
      </c>
      <c r="D314" s="14">
        <f t="shared" ref="D314:E314" si="23">SUM(D299:D313)</f>
        <v>0</v>
      </c>
      <c r="E314" s="14">
        <f t="shared" si="23"/>
        <v>1482</v>
      </c>
      <c r="F314" s="14">
        <f>SUM(F299:F313)</f>
        <v>893</v>
      </c>
      <c r="G314" s="14">
        <f>SUM(G299:G313)</f>
        <v>793</v>
      </c>
      <c r="H314" s="14">
        <f>SUM(H299:H313)</f>
        <v>629</v>
      </c>
    </row>
    <row r="315" spans="1:8" x14ac:dyDescent="0.35">
      <c r="C315" s="2"/>
    </row>
    <row r="316" spans="1:8" x14ac:dyDescent="0.35">
      <c r="A316" s="6" t="s">
        <v>22</v>
      </c>
      <c r="B316" s="6" t="s">
        <v>110</v>
      </c>
      <c r="C316" s="15">
        <f>SUM(C332,C349,C366)</f>
        <v>464485.25</v>
      </c>
      <c r="D316" s="15">
        <f t="shared" ref="D316:E316" si="24">SUM(D332,D349,D366)</f>
        <v>475530.56879467168</v>
      </c>
      <c r="E316" s="15">
        <f t="shared" si="24"/>
        <v>490896.94963990751</v>
      </c>
      <c r="F316" s="58">
        <f>F332+F349+F366</f>
        <v>595776.80000000005</v>
      </c>
      <c r="G316" s="58">
        <f>G332+G349+G366</f>
        <v>610326.19999999995</v>
      </c>
      <c r="H316" s="58">
        <f>H332+H349+H366</f>
        <v>503039.75000000006</v>
      </c>
    </row>
    <row r="317" spans="1:8" x14ac:dyDescent="0.35">
      <c r="A317" t="s">
        <v>3</v>
      </c>
      <c r="B317" t="s">
        <v>34</v>
      </c>
      <c r="C317" s="2">
        <v>78689</v>
      </c>
      <c r="D317" s="2">
        <v>73909.576779123629</v>
      </c>
      <c r="E317" s="2">
        <v>70904.838354069856</v>
      </c>
      <c r="F317" s="2">
        <v>87671.4</v>
      </c>
      <c r="G317" s="2">
        <v>90018.599999999991</v>
      </c>
      <c r="H317" s="2">
        <f>'[1]1. Bank Depositors'!P37</f>
        <v>78477.75</v>
      </c>
    </row>
    <row r="318" spans="1:8" x14ac:dyDescent="0.35">
      <c r="B318" t="s">
        <v>35</v>
      </c>
      <c r="C318" s="2">
        <v>1301.3</v>
      </c>
      <c r="D318" s="2">
        <v>1121.2462885420632</v>
      </c>
      <c r="E318" s="2">
        <v>1291.9411101580054</v>
      </c>
      <c r="F318" s="2">
        <v>1901.3999999999999</v>
      </c>
      <c r="G318" s="2">
        <v>1969.1999999999998</v>
      </c>
      <c r="H318" s="2">
        <f>'[1]1. Bank Depositors'!P38</f>
        <v>2250.3000000000002</v>
      </c>
    </row>
    <row r="319" spans="1:8" x14ac:dyDescent="0.35">
      <c r="B319" t="s">
        <v>36</v>
      </c>
      <c r="C319" s="2">
        <v>8817.25</v>
      </c>
      <c r="D319" s="2">
        <v>7716.9387417335984</v>
      </c>
      <c r="E319" s="2">
        <v>7224.7021618511781</v>
      </c>
      <c r="F319" s="2">
        <v>10588.8</v>
      </c>
      <c r="G319" s="2">
        <v>10927.199999999999</v>
      </c>
      <c r="H319" s="2">
        <f>'[1]1. Bank Depositors'!P39</f>
        <v>11679.85</v>
      </c>
    </row>
    <row r="320" spans="1:8" x14ac:dyDescent="0.35">
      <c r="B320" t="s">
        <v>37</v>
      </c>
      <c r="C320" s="2">
        <v>728</v>
      </c>
      <c r="D320" s="2">
        <v>620.35508940836576</v>
      </c>
      <c r="E320" s="2">
        <v>613.07390644072007</v>
      </c>
      <c r="F320" s="2">
        <v>823.8</v>
      </c>
      <c r="G320" s="2">
        <v>863.4</v>
      </c>
      <c r="H320" s="2">
        <f>'[1]1. Bank Depositors'!P40</f>
        <v>1017.25</v>
      </c>
    </row>
    <row r="321" spans="1:8" x14ac:dyDescent="0.35">
      <c r="B321" t="s">
        <v>38</v>
      </c>
      <c r="C321" s="2">
        <v>625.95000000000005</v>
      </c>
      <c r="D321" s="2">
        <v>621.42651443325042</v>
      </c>
      <c r="E321" s="2">
        <v>866.07904051332946</v>
      </c>
      <c r="F321" s="2">
        <v>1104</v>
      </c>
      <c r="G321" s="2">
        <v>1132.8</v>
      </c>
      <c r="H321" s="2">
        <f>'[1]1. Bank Depositors'!P41</f>
        <v>1317.55</v>
      </c>
    </row>
    <row r="322" spans="1:8" x14ac:dyDescent="0.35">
      <c r="B322" t="s">
        <v>39</v>
      </c>
      <c r="C322" s="2">
        <v>2462.2000000000003</v>
      </c>
      <c r="D322" s="2">
        <v>2142.8500497698296</v>
      </c>
      <c r="E322" s="2">
        <v>1756.0829163999554</v>
      </c>
      <c r="F322" s="2">
        <v>2243.4</v>
      </c>
      <c r="G322" s="2">
        <v>2303.4</v>
      </c>
      <c r="H322" s="2">
        <f>'[1]1. Bank Depositors'!P42</f>
        <v>2310.1</v>
      </c>
    </row>
    <row r="323" spans="1:8" x14ac:dyDescent="0.35">
      <c r="B323" t="s">
        <v>40</v>
      </c>
      <c r="C323" s="2">
        <v>21053.5</v>
      </c>
      <c r="D323" s="2">
        <v>19801.541597410553</v>
      </c>
      <c r="E323" s="2">
        <v>21076.583722105461</v>
      </c>
      <c r="F323" s="2">
        <v>25765.8</v>
      </c>
      <c r="G323" s="2">
        <v>26227.8</v>
      </c>
      <c r="H323" s="2">
        <f>'[1]1. Bank Depositors'!P43</f>
        <v>22220.25</v>
      </c>
    </row>
    <row r="324" spans="1:8" x14ac:dyDescent="0.35">
      <c r="B324" t="s">
        <v>41</v>
      </c>
      <c r="C324" s="2">
        <v>11336.65</v>
      </c>
      <c r="D324" s="2">
        <v>9554.4326594112281</v>
      </c>
      <c r="E324" s="2">
        <v>10800.866929274658</v>
      </c>
      <c r="F324" s="2">
        <v>13856.4</v>
      </c>
      <c r="G324" s="2">
        <v>14748.599999999999</v>
      </c>
      <c r="H324" s="2">
        <f>'[1]1. Bank Depositors'!P44</f>
        <v>12840.1</v>
      </c>
    </row>
    <row r="325" spans="1:8" x14ac:dyDescent="0.35">
      <c r="B325" t="s">
        <v>42</v>
      </c>
      <c r="C325" s="2">
        <v>18203.25</v>
      </c>
      <c r="D325" s="2">
        <v>16963.872419002855</v>
      </c>
      <c r="E325" s="2">
        <v>21620.275605963619</v>
      </c>
      <c r="F325" s="2">
        <v>22288.2</v>
      </c>
      <c r="G325" s="2">
        <v>23083.8</v>
      </c>
      <c r="H325" s="2">
        <f>'[1]1. Bank Depositors'!P45</f>
        <v>18829.850000000002</v>
      </c>
    </row>
    <row r="326" spans="1:8" x14ac:dyDescent="0.35">
      <c r="B326" t="s">
        <v>43</v>
      </c>
      <c r="C326" s="2">
        <v>669.5</v>
      </c>
      <c r="D326" s="2">
        <v>657.31925276689515</v>
      </c>
      <c r="E326" s="2">
        <v>410.90904753636556</v>
      </c>
      <c r="F326" s="2">
        <v>591</v>
      </c>
      <c r="G326" s="2">
        <v>654</v>
      </c>
      <c r="H326" s="2">
        <f>'[1]1. Bank Depositors'!P46</f>
        <v>665.6</v>
      </c>
    </row>
    <row r="327" spans="1:8" x14ac:dyDescent="0.35">
      <c r="B327" t="s">
        <v>44</v>
      </c>
      <c r="C327" s="2">
        <v>9917.0500000000011</v>
      </c>
      <c r="D327" s="2">
        <v>8664.0784637318629</v>
      </c>
      <c r="E327" s="2">
        <v>9173.9781238905016</v>
      </c>
      <c r="F327" s="2">
        <v>11876.4</v>
      </c>
      <c r="G327" s="2">
        <v>12048.6</v>
      </c>
      <c r="H327" s="2">
        <f>'[1]1. Bank Depositors'!P47</f>
        <v>10311.6</v>
      </c>
    </row>
    <row r="328" spans="1:8" x14ac:dyDescent="0.35">
      <c r="B328" t="s">
        <v>45</v>
      </c>
      <c r="C328" s="2">
        <v>76668.800000000003</v>
      </c>
      <c r="D328" s="2">
        <v>70315.481533147176</v>
      </c>
      <c r="E328" s="2">
        <v>62620.265985181657</v>
      </c>
      <c r="F328" s="2">
        <v>77905.8</v>
      </c>
      <c r="G328" s="2">
        <v>81985.8</v>
      </c>
      <c r="H328" s="2">
        <f>'[1]1. Bank Depositors'!P48</f>
        <v>68655.600000000006</v>
      </c>
    </row>
    <row r="329" spans="1:8" x14ac:dyDescent="0.35">
      <c r="B329" t="s">
        <v>46</v>
      </c>
      <c r="C329" s="2">
        <v>2070.9</v>
      </c>
      <c r="D329" s="2">
        <v>1561.0662612573208</v>
      </c>
      <c r="E329" s="2">
        <v>2741.7861337797667</v>
      </c>
      <c r="F329" s="2">
        <v>4088.3999999999996</v>
      </c>
      <c r="G329" s="2">
        <v>4273.2</v>
      </c>
      <c r="H329" s="2">
        <f>'[1]1. Bank Depositors'!P49</f>
        <v>4919.8500000000004</v>
      </c>
    </row>
    <row r="330" spans="1:8" x14ac:dyDescent="0.35">
      <c r="B330" t="s">
        <v>47</v>
      </c>
      <c r="C330" s="2">
        <v>17667.650000000001</v>
      </c>
      <c r="D330" s="2">
        <v>18696.366684241762</v>
      </c>
      <c r="E330" s="2">
        <v>17110.444138097246</v>
      </c>
      <c r="F330" s="2">
        <v>19873.8</v>
      </c>
      <c r="G330" s="2">
        <v>19154.399999999998</v>
      </c>
      <c r="H330" s="2">
        <f>'[1]1. Bank Depositors'!P50</f>
        <v>19137.95</v>
      </c>
    </row>
    <row r="331" spans="1:8" x14ac:dyDescent="0.35">
      <c r="B331" t="s">
        <v>0</v>
      </c>
      <c r="C331" s="2">
        <v>138.45000000000002</v>
      </c>
      <c r="D331" s="2">
        <v>974.99677264527236</v>
      </c>
      <c r="E331" s="2">
        <v>131.58659455313017</v>
      </c>
      <c r="F331" s="2">
        <v>173.4</v>
      </c>
      <c r="G331" s="2">
        <v>1018.8</v>
      </c>
      <c r="H331" s="2">
        <f>'[1]1. Bank Depositors'!P51</f>
        <v>224.25</v>
      </c>
    </row>
    <row r="332" spans="1:8" ht="15" thickBot="1" x14ac:dyDescent="0.4">
      <c r="B332" s="16" t="s">
        <v>110</v>
      </c>
      <c r="C332" s="14">
        <f>SUM(C317:C331)</f>
        <v>250349.44999999995</v>
      </c>
      <c r="D332" s="14">
        <f t="shared" ref="D332:E332" si="25">SUM(D317:D331)</f>
        <v>233321.54910662567</v>
      </c>
      <c r="E332" s="14">
        <f t="shared" si="25"/>
        <v>228343.41376981552</v>
      </c>
      <c r="F332" s="14">
        <f>SUM(F317:F331)</f>
        <v>280752.00000000006</v>
      </c>
      <c r="G332" s="14">
        <f>SUM(G317:G331)</f>
        <v>290409.59999999998</v>
      </c>
      <c r="H332" s="14">
        <f>SUM(H317:H331)</f>
        <v>254857.85000000006</v>
      </c>
    </row>
    <row r="333" spans="1:8" x14ac:dyDescent="0.35">
      <c r="C333" s="2"/>
    </row>
    <row r="334" spans="1:8" x14ac:dyDescent="0.35">
      <c r="A334" t="s">
        <v>59</v>
      </c>
      <c r="B334" t="s">
        <v>34</v>
      </c>
      <c r="C334" s="2">
        <v>60221.85</v>
      </c>
      <c r="D334" s="2">
        <v>57678.559077142047</v>
      </c>
      <c r="E334" s="2">
        <v>58134.957473572911</v>
      </c>
      <c r="F334" s="2">
        <v>73860</v>
      </c>
      <c r="G334" s="2">
        <v>76840.2</v>
      </c>
      <c r="H334" s="2">
        <f>'[1]1. Bank Depositors'!P53</f>
        <v>68102.45</v>
      </c>
    </row>
    <row r="335" spans="1:8" x14ac:dyDescent="0.35">
      <c r="B335" t="s">
        <v>35</v>
      </c>
      <c r="C335" s="2">
        <v>861.9</v>
      </c>
      <c r="D335" s="2">
        <v>739.81897968303349</v>
      </c>
      <c r="E335" s="2">
        <v>856.5091063640109</v>
      </c>
      <c r="F335" s="2">
        <v>1425.6</v>
      </c>
      <c r="G335" s="2">
        <v>1504.8</v>
      </c>
      <c r="H335" s="2">
        <f>'[1]1. Bank Depositors'!P54</f>
        <v>1709.5</v>
      </c>
    </row>
    <row r="336" spans="1:8" x14ac:dyDescent="0.35">
      <c r="B336" t="s">
        <v>36</v>
      </c>
      <c r="C336" s="2">
        <v>6823.05</v>
      </c>
      <c r="D336" s="2">
        <v>5939.9803379619671</v>
      </c>
      <c r="E336" s="2">
        <v>5783.2308306100713</v>
      </c>
      <c r="F336" s="2">
        <v>8968.7999999999993</v>
      </c>
      <c r="G336" s="2">
        <v>9320.4</v>
      </c>
      <c r="H336" s="2">
        <f>'[1]1. Bank Depositors'!P55</f>
        <v>9995.0500000000011</v>
      </c>
    </row>
    <row r="337" spans="1:8" x14ac:dyDescent="0.35">
      <c r="B337" t="s">
        <v>37</v>
      </c>
      <c r="C337" s="2">
        <v>423.8</v>
      </c>
      <c r="D337" s="2">
        <v>365.89164599819833</v>
      </c>
      <c r="E337" s="2">
        <v>385.18984951007195</v>
      </c>
      <c r="F337" s="2">
        <v>561.6</v>
      </c>
      <c r="G337" s="2">
        <v>586.79999999999995</v>
      </c>
      <c r="H337" s="2">
        <f>'[1]1. Bank Depositors'!P56</f>
        <v>696.15</v>
      </c>
    </row>
    <row r="338" spans="1:8" x14ac:dyDescent="0.35">
      <c r="B338" t="s">
        <v>38</v>
      </c>
      <c r="C338" s="2">
        <v>425.1</v>
      </c>
      <c r="D338" s="2">
        <v>418.92718473000167</v>
      </c>
      <c r="E338" s="2">
        <v>599.91524698540707</v>
      </c>
      <c r="F338" s="2">
        <v>810</v>
      </c>
      <c r="G338" s="2">
        <v>819.6</v>
      </c>
      <c r="H338" s="2">
        <f>'[1]1. Bank Depositors'!P57</f>
        <v>975.65</v>
      </c>
    </row>
    <row r="339" spans="1:8" x14ac:dyDescent="0.35">
      <c r="B339" t="s">
        <v>39</v>
      </c>
      <c r="C339" s="2">
        <v>2050.75</v>
      </c>
      <c r="D339" s="2">
        <v>1769.9941411098789</v>
      </c>
      <c r="E339" s="2">
        <v>1392.42541872585</v>
      </c>
      <c r="F339" s="2">
        <v>1816.2</v>
      </c>
      <c r="G339" s="2">
        <v>1889.3999999999999</v>
      </c>
      <c r="H339" s="2">
        <f>'[1]1. Bank Depositors'!P58</f>
        <v>1824.55</v>
      </c>
    </row>
    <row r="340" spans="1:8" x14ac:dyDescent="0.35">
      <c r="B340" t="s">
        <v>40</v>
      </c>
      <c r="C340" s="2">
        <v>16495.05</v>
      </c>
      <c r="D340" s="2">
        <v>15464.948809188858</v>
      </c>
      <c r="E340" s="2">
        <v>17029.697818712375</v>
      </c>
      <c r="F340" s="2">
        <v>21560.399999999998</v>
      </c>
      <c r="G340" s="2">
        <v>22235.399999999998</v>
      </c>
      <c r="H340" s="2">
        <f>'[1]1. Bank Depositors'!P59</f>
        <v>19787.95</v>
      </c>
    </row>
    <row r="341" spans="1:8" x14ac:dyDescent="0.35">
      <c r="B341" t="s">
        <v>41</v>
      </c>
      <c r="C341" s="2">
        <v>9090.9</v>
      </c>
      <c r="D341" s="2">
        <v>7705.688778972306</v>
      </c>
      <c r="E341" s="2">
        <v>8992.7474959377832</v>
      </c>
      <c r="F341" s="2">
        <v>12027</v>
      </c>
      <c r="G341" s="2">
        <v>12930</v>
      </c>
      <c r="H341" s="2">
        <f>'[1]1. Bank Depositors'!P60</f>
        <v>11494.6</v>
      </c>
    </row>
    <row r="342" spans="1:8" x14ac:dyDescent="0.35">
      <c r="B342" t="s">
        <v>42</v>
      </c>
      <c r="C342" s="2">
        <v>15304.25</v>
      </c>
      <c r="D342" s="2">
        <v>14181.917341889175</v>
      </c>
      <c r="E342" s="2">
        <v>19130.89648537213</v>
      </c>
      <c r="F342" s="2">
        <v>19436.399999999998</v>
      </c>
      <c r="G342" s="2">
        <v>20520.599999999999</v>
      </c>
      <c r="H342" s="2">
        <f>'[1]1. Bank Depositors'!P61</f>
        <v>17284.150000000001</v>
      </c>
    </row>
    <row r="343" spans="1:8" x14ac:dyDescent="0.35">
      <c r="B343" t="s">
        <v>43</v>
      </c>
      <c r="C343" s="2">
        <v>498.55</v>
      </c>
      <c r="D343" s="2">
        <v>479.46269863599929</v>
      </c>
      <c r="E343" s="2">
        <v>315.20970604318001</v>
      </c>
      <c r="F343" s="2">
        <v>496.79999999999995</v>
      </c>
      <c r="G343" s="2">
        <v>561</v>
      </c>
      <c r="H343" s="2">
        <f>'[1]1. Bank Depositors'!P62</f>
        <v>587.6</v>
      </c>
    </row>
    <row r="344" spans="1:8" x14ac:dyDescent="0.35">
      <c r="B344" t="s">
        <v>44</v>
      </c>
      <c r="C344" s="2">
        <v>7730.45</v>
      </c>
      <c r="D344" s="2">
        <v>6749.4419442625194</v>
      </c>
      <c r="E344" s="2">
        <v>7350.3075475609858</v>
      </c>
      <c r="F344" s="2">
        <v>9574.7999999999993</v>
      </c>
      <c r="G344" s="2">
        <v>9844.7999999999993</v>
      </c>
      <c r="H344" s="2">
        <f>'[1]1. Bank Depositors'!P63</f>
        <v>8554.65</v>
      </c>
    </row>
    <row r="345" spans="1:8" x14ac:dyDescent="0.35">
      <c r="B345" t="s">
        <v>45</v>
      </c>
      <c r="C345" s="2">
        <v>62127</v>
      </c>
      <c r="D345" s="2">
        <v>57107.489538878392</v>
      </c>
      <c r="E345" s="2">
        <v>52144.178696099487</v>
      </c>
      <c r="F345" s="2">
        <v>67839</v>
      </c>
      <c r="G345" s="2">
        <v>71489.399999999994</v>
      </c>
      <c r="H345" s="2">
        <f>'[1]1. Bank Depositors'!P64</f>
        <v>60420.75</v>
      </c>
    </row>
    <row r="346" spans="1:8" x14ac:dyDescent="0.35">
      <c r="B346" t="s">
        <v>46</v>
      </c>
      <c r="C346" s="2">
        <v>1502.15</v>
      </c>
      <c r="D346" s="2">
        <v>1176.9603898360788</v>
      </c>
      <c r="E346" s="2">
        <v>2144.2633703316892</v>
      </c>
      <c r="F346" s="2">
        <v>3550.7999999999997</v>
      </c>
      <c r="G346" s="2">
        <v>3701.3999999999996</v>
      </c>
      <c r="H346" s="2">
        <f>'[1]1. Bank Depositors'!P65</f>
        <v>4286.1000000000004</v>
      </c>
    </row>
    <row r="347" spans="1:8" x14ac:dyDescent="0.35">
      <c r="B347" t="s">
        <v>47</v>
      </c>
      <c r="C347" s="2">
        <v>15187.25</v>
      </c>
      <c r="D347" s="2">
        <v>15808.340529664472</v>
      </c>
      <c r="E347" s="2">
        <v>14943.452174160928</v>
      </c>
      <c r="F347" s="2">
        <v>17991</v>
      </c>
      <c r="G347" s="2">
        <v>17757</v>
      </c>
      <c r="H347" s="2">
        <f>'[1]1. Bank Depositors'!P66</f>
        <v>18018</v>
      </c>
    </row>
    <row r="348" spans="1:8" x14ac:dyDescent="0.35">
      <c r="B348" t="s">
        <v>0</v>
      </c>
      <c r="C348" s="2">
        <v>100.75</v>
      </c>
      <c r="D348" s="2">
        <v>685.17630341390282</v>
      </c>
      <c r="E348" s="2">
        <v>101.68055033650968</v>
      </c>
      <c r="F348" s="2">
        <v>131.4</v>
      </c>
      <c r="G348" s="2">
        <v>739.8</v>
      </c>
      <c r="H348" s="2">
        <f>'[1]1. Bank Depositors'!P67</f>
        <v>178.75</v>
      </c>
    </row>
    <row r="349" spans="1:8" ht="15" thickBot="1" x14ac:dyDescent="0.4">
      <c r="B349" s="16" t="s">
        <v>110</v>
      </c>
      <c r="C349" s="14">
        <f>SUM(C334:C348)</f>
        <v>198842.80000000002</v>
      </c>
      <c r="D349" s="14">
        <f t="shared" ref="D349:E349" si="26">SUM(D334:D348)</f>
        <v>186272.59770136685</v>
      </c>
      <c r="E349" s="14">
        <f t="shared" si="26"/>
        <v>189304.66177032341</v>
      </c>
      <c r="F349" s="14">
        <f>SUM(F334:F348)</f>
        <v>240049.79999999996</v>
      </c>
      <c r="G349" s="14">
        <f>SUM(G334:G348)</f>
        <v>250740.59999999995</v>
      </c>
      <c r="H349" s="14">
        <f>SUM(H334:H348)</f>
        <v>223915.9</v>
      </c>
    </row>
    <row r="350" spans="1:8" x14ac:dyDescent="0.35">
      <c r="C350" s="2"/>
    </row>
    <row r="351" spans="1:8" x14ac:dyDescent="0.35">
      <c r="A351" t="s">
        <v>12</v>
      </c>
      <c r="B351" t="s">
        <v>34</v>
      </c>
      <c r="C351" s="2">
        <v>4231</v>
      </c>
      <c r="D351" s="2">
        <v>12064.245780204139</v>
      </c>
      <c r="E351" s="2">
        <v>17410.302074775896</v>
      </c>
      <c r="F351" s="2">
        <v>19252</v>
      </c>
      <c r="G351" s="2">
        <v>18312</v>
      </c>
      <c r="H351" s="2">
        <v>7016</v>
      </c>
    </row>
    <row r="352" spans="1:8" x14ac:dyDescent="0.35">
      <c r="B352" t="s">
        <v>35</v>
      </c>
      <c r="C352" s="2">
        <v>153</v>
      </c>
      <c r="D352" s="2">
        <v>143.74952417205938</v>
      </c>
      <c r="E352" s="2">
        <v>174.45192459695286</v>
      </c>
      <c r="F352" s="2">
        <v>169</v>
      </c>
      <c r="G352" s="2">
        <v>169</v>
      </c>
      <c r="H352" s="2">
        <v>182</v>
      </c>
    </row>
    <row r="353" spans="1:8" x14ac:dyDescent="0.35">
      <c r="B353" t="s">
        <v>36</v>
      </c>
      <c r="C353" s="2">
        <v>597</v>
      </c>
      <c r="D353" s="2">
        <v>6289.2648960744491</v>
      </c>
      <c r="E353" s="2">
        <v>1090.5737457660939</v>
      </c>
      <c r="F353" s="2">
        <v>1211</v>
      </c>
      <c r="G353" s="2">
        <v>1158</v>
      </c>
      <c r="H353" s="2">
        <v>1182</v>
      </c>
    </row>
    <row r="354" spans="1:8" x14ac:dyDescent="0.35">
      <c r="B354" t="s">
        <v>37</v>
      </c>
      <c r="C354" s="2">
        <v>99</v>
      </c>
      <c r="D354" s="2">
        <v>106.24964830108738</v>
      </c>
      <c r="E354" s="2">
        <v>105.66802289872574</v>
      </c>
      <c r="F354" s="2">
        <v>109</v>
      </c>
      <c r="G354" s="2">
        <v>134</v>
      </c>
      <c r="H354" s="2">
        <v>173</v>
      </c>
    </row>
    <row r="355" spans="1:8" x14ac:dyDescent="0.35">
      <c r="B355" t="s">
        <v>38</v>
      </c>
      <c r="C355" s="2">
        <v>93</v>
      </c>
      <c r="D355" s="2">
        <v>89.285418740409554</v>
      </c>
      <c r="E355" s="2">
        <v>148.53335294254845</v>
      </c>
      <c r="F355" s="2">
        <v>158</v>
      </c>
      <c r="G355" s="2">
        <v>173</v>
      </c>
      <c r="H355" s="2">
        <v>188</v>
      </c>
    </row>
    <row r="356" spans="1:8" x14ac:dyDescent="0.35">
      <c r="B356" t="s">
        <v>39</v>
      </c>
      <c r="C356" s="2">
        <v>80</v>
      </c>
      <c r="D356" s="2">
        <v>79.464022678964497</v>
      </c>
      <c r="E356" s="2">
        <v>272.14500237124651</v>
      </c>
      <c r="F356" s="2">
        <v>303</v>
      </c>
      <c r="G356" s="2">
        <v>276</v>
      </c>
      <c r="H356" s="2">
        <v>293</v>
      </c>
    </row>
    <row r="357" spans="1:8" x14ac:dyDescent="0.35">
      <c r="B357" t="s">
        <v>40</v>
      </c>
      <c r="C357" s="2">
        <v>983</v>
      </c>
      <c r="D357" s="2">
        <v>7511.5822786306562</v>
      </c>
      <c r="E357" s="2">
        <v>13970.110121723985</v>
      </c>
      <c r="F357" s="2">
        <v>12316</v>
      </c>
      <c r="G357" s="2">
        <v>10894</v>
      </c>
      <c r="H357" s="2">
        <v>1459</v>
      </c>
    </row>
    <row r="358" spans="1:8" x14ac:dyDescent="0.35">
      <c r="B358" t="s">
        <v>41</v>
      </c>
      <c r="C358" s="2">
        <v>576</v>
      </c>
      <c r="D358" s="2">
        <v>6266.943541389347</v>
      </c>
      <c r="E358" s="2">
        <v>7428.6613834085301</v>
      </c>
      <c r="F358" s="2">
        <v>7097</v>
      </c>
      <c r="G358" s="2">
        <v>6079</v>
      </c>
      <c r="H358" s="2">
        <v>1007</v>
      </c>
    </row>
    <row r="359" spans="1:8" x14ac:dyDescent="0.35">
      <c r="B359" t="s">
        <v>42</v>
      </c>
      <c r="C359" s="2">
        <v>634</v>
      </c>
      <c r="D359" s="2">
        <v>667.85493217826343</v>
      </c>
      <c r="E359" s="2">
        <v>2264.8844153387249</v>
      </c>
      <c r="F359" s="2">
        <v>2645</v>
      </c>
      <c r="G359" s="2">
        <v>2558</v>
      </c>
      <c r="H359" s="2">
        <v>1281</v>
      </c>
    </row>
    <row r="360" spans="1:8" x14ac:dyDescent="0.35">
      <c r="B360" t="s">
        <v>43</v>
      </c>
      <c r="C360" s="2">
        <v>84</v>
      </c>
      <c r="D360" s="2">
        <v>89.285418740409554</v>
      </c>
      <c r="E360" s="2">
        <v>53.830879589916883</v>
      </c>
      <c r="F360" s="2">
        <v>63</v>
      </c>
      <c r="G360" s="2">
        <v>64</v>
      </c>
      <c r="H360" s="2">
        <v>55</v>
      </c>
    </row>
    <row r="361" spans="1:8" x14ac:dyDescent="0.35">
      <c r="B361" t="s">
        <v>44</v>
      </c>
      <c r="C361" s="2">
        <v>355</v>
      </c>
      <c r="D361" s="2">
        <v>261.60627690939998</v>
      </c>
      <c r="E361" s="2">
        <v>1586.0172116214401</v>
      </c>
      <c r="F361" s="2">
        <v>1883</v>
      </c>
      <c r="G361" s="2">
        <v>1828</v>
      </c>
      <c r="H361" s="2">
        <v>715</v>
      </c>
    </row>
    <row r="362" spans="1:8" x14ac:dyDescent="0.35">
      <c r="B362" t="s">
        <v>45</v>
      </c>
      <c r="C362" s="2">
        <v>6164</v>
      </c>
      <c r="D362" s="2">
        <v>17899.047894889904</v>
      </c>
      <c r="E362" s="2">
        <v>23479.235314468748</v>
      </c>
      <c r="F362" s="2">
        <v>24594</v>
      </c>
      <c r="G362" s="2">
        <v>22744</v>
      </c>
      <c r="H362" s="2">
        <v>8824</v>
      </c>
    </row>
    <row r="363" spans="1:8" x14ac:dyDescent="0.35">
      <c r="B363" t="s">
        <v>46</v>
      </c>
      <c r="C363" s="2">
        <v>354</v>
      </c>
      <c r="D363" s="2">
        <v>308.92754884181704</v>
      </c>
      <c r="E363" s="2">
        <v>513.3870923853184</v>
      </c>
      <c r="F363" s="2">
        <v>546</v>
      </c>
      <c r="G363" s="2">
        <v>552</v>
      </c>
      <c r="H363" s="2">
        <v>527</v>
      </c>
    </row>
    <row r="364" spans="1:8" x14ac:dyDescent="0.35">
      <c r="B364" t="s">
        <v>47</v>
      </c>
      <c r="C364" s="2">
        <v>880</v>
      </c>
      <c r="D364" s="2">
        <v>4124.9863458069212</v>
      </c>
      <c r="E364" s="2">
        <v>4737.1174039126863</v>
      </c>
      <c r="F364" s="2">
        <v>4613</v>
      </c>
      <c r="G364" s="2">
        <v>4214</v>
      </c>
      <c r="H364" s="2">
        <v>1341</v>
      </c>
    </row>
    <row r="365" spans="1:8" x14ac:dyDescent="0.35">
      <c r="B365" t="s">
        <v>0</v>
      </c>
      <c r="C365" s="2">
        <v>10</v>
      </c>
      <c r="D365" s="2">
        <v>33.92845912135563</v>
      </c>
      <c r="E365" s="2">
        <v>13.956153967756229</v>
      </c>
      <c r="F365" s="2">
        <v>16</v>
      </c>
      <c r="G365" s="2">
        <v>21</v>
      </c>
      <c r="H365" s="2">
        <v>23</v>
      </c>
    </row>
    <row r="366" spans="1:8" ht="15" thickBot="1" x14ac:dyDescent="0.4">
      <c r="B366" s="16" t="s">
        <v>110</v>
      </c>
      <c r="C366" s="14">
        <f>SUM(C351:C365)</f>
        <v>15293</v>
      </c>
      <c r="D366" s="14">
        <f t="shared" ref="D366:E366" si="27">SUM(D351:D365)</f>
        <v>55936.421986679183</v>
      </c>
      <c r="E366" s="14">
        <f t="shared" si="27"/>
        <v>73248.874099768567</v>
      </c>
      <c r="F366" s="14">
        <f>SUM(F351:F365)</f>
        <v>74975</v>
      </c>
      <c r="G366" s="14">
        <f>SUM(G351:G365)</f>
        <v>69176</v>
      </c>
      <c r="H366" s="14">
        <f>SUM(H351:H365)</f>
        <v>24266</v>
      </c>
    </row>
    <row r="367" spans="1:8" x14ac:dyDescent="0.35">
      <c r="C367" s="2"/>
    </row>
    <row r="368" spans="1:8" x14ac:dyDescent="0.35">
      <c r="A368" s="6" t="s">
        <v>23</v>
      </c>
      <c r="B368" s="6" t="s">
        <v>110</v>
      </c>
      <c r="C368" s="15">
        <f>SUM(C384,C401,C418)</f>
        <v>287657</v>
      </c>
      <c r="D368" s="15">
        <f t="shared" ref="D368:E368" si="28">SUM(D384,D401,D418)</f>
        <v>291145.00000000006</v>
      </c>
      <c r="E368" s="15">
        <f t="shared" si="28"/>
        <v>280025</v>
      </c>
      <c r="F368" s="58">
        <f>F384+F401+F418</f>
        <v>32708</v>
      </c>
      <c r="G368" s="58">
        <f>G384+G401+G418</f>
        <v>31745</v>
      </c>
      <c r="H368" s="58">
        <f>H384+H401+H418</f>
        <v>82874</v>
      </c>
    </row>
    <row r="369" spans="1:8" x14ac:dyDescent="0.35">
      <c r="A369" t="s">
        <v>3</v>
      </c>
      <c r="B369" t="s">
        <v>34</v>
      </c>
      <c r="C369" s="2">
        <v>44845</v>
      </c>
      <c r="D369" s="2">
        <v>45102.498170929102</v>
      </c>
      <c r="E369" s="2">
        <v>40585.579188832162</v>
      </c>
      <c r="F369" s="2">
        <v>657</v>
      </c>
      <c r="G369" s="2">
        <v>492</v>
      </c>
      <c r="H369" s="2">
        <v>7745</v>
      </c>
    </row>
    <row r="370" spans="1:8" x14ac:dyDescent="0.35">
      <c r="B370" t="s">
        <v>35</v>
      </c>
      <c r="C370" s="2">
        <v>501</v>
      </c>
      <c r="D370" s="2">
        <v>710.66147620589186</v>
      </c>
      <c r="E370" s="2">
        <v>1022.7625941661607</v>
      </c>
      <c r="F370" s="2">
        <v>15</v>
      </c>
      <c r="G370" s="2">
        <v>12</v>
      </c>
      <c r="H370" s="2">
        <v>12</v>
      </c>
    </row>
    <row r="371" spans="1:8" x14ac:dyDescent="0.35">
      <c r="B371" t="s">
        <v>36</v>
      </c>
      <c r="C371" s="2">
        <v>4893</v>
      </c>
      <c r="D371" s="2">
        <v>5249.8467141469737</v>
      </c>
      <c r="E371" s="2">
        <v>6740.4353957656467</v>
      </c>
      <c r="F371" s="2">
        <v>40</v>
      </c>
      <c r="G371" s="2">
        <v>34</v>
      </c>
      <c r="H371" s="2">
        <v>513</v>
      </c>
    </row>
    <row r="372" spans="1:8" x14ac:dyDescent="0.35">
      <c r="B372" t="s">
        <v>37</v>
      </c>
      <c r="C372" s="2">
        <v>289</v>
      </c>
      <c r="D372" s="2">
        <v>397.74422143088378</v>
      </c>
      <c r="E372" s="2">
        <v>439.89788996394014</v>
      </c>
      <c r="F372" s="2">
        <v>21</v>
      </c>
      <c r="G372" s="2">
        <v>18</v>
      </c>
      <c r="H372" s="2">
        <v>17</v>
      </c>
    </row>
    <row r="373" spans="1:8" x14ac:dyDescent="0.35">
      <c r="B373" t="s">
        <v>38</v>
      </c>
      <c r="C373" s="2">
        <v>271</v>
      </c>
      <c r="D373" s="2">
        <v>328.94012625445129</v>
      </c>
      <c r="E373" s="2">
        <v>486.88698275554282</v>
      </c>
      <c r="F373" s="2">
        <v>32</v>
      </c>
      <c r="G373" s="2">
        <v>31</v>
      </c>
      <c r="H373" s="2">
        <v>29</v>
      </c>
    </row>
    <row r="374" spans="1:8" x14ac:dyDescent="0.35">
      <c r="B374" t="s">
        <v>39</v>
      </c>
      <c r="C374" s="2">
        <v>1079</v>
      </c>
      <c r="D374" s="2">
        <v>1121.6010035610229</v>
      </c>
      <c r="E374" s="2">
        <v>949.77953514941623</v>
      </c>
      <c r="F374" s="2">
        <v>19</v>
      </c>
      <c r="G374" s="2">
        <v>17</v>
      </c>
      <c r="H374" s="2">
        <v>402</v>
      </c>
    </row>
    <row r="375" spans="1:8" x14ac:dyDescent="0.35">
      <c r="B375" t="s">
        <v>40</v>
      </c>
      <c r="C375" s="2">
        <v>11426</v>
      </c>
      <c r="D375" s="2">
        <v>11142.493331175137</v>
      </c>
      <c r="E375" s="2">
        <v>9297.8417651469153</v>
      </c>
      <c r="F375" s="2">
        <v>123</v>
      </c>
      <c r="G375" s="2">
        <v>102</v>
      </c>
      <c r="H375" s="2">
        <v>1225</v>
      </c>
    </row>
    <row r="376" spans="1:8" x14ac:dyDescent="0.35">
      <c r="B376" t="s">
        <v>41</v>
      </c>
      <c r="C376" s="2">
        <v>6471</v>
      </c>
      <c r="D376" s="2">
        <v>6659.8594043379735</v>
      </c>
      <c r="E376" s="2">
        <v>6155.5711556999531</v>
      </c>
      <c r="F376" s="2">
        <v>70</v>
      </c>
      <c r="G376" s="2">
        <v>46</v>
      </c>
      <c r="H376" s="2">
        <v>1060</v>
      </c>
    </row>
    <row r="377" spans="1:8" x14ac:dyDescent="0.35">
      <c r="B377" t="s">
        <v>42</v>
      </c>
      <c r="C377" s="2">
        <v>8150</v>
      </c>
      <c r="D377" s="2">
        <v>8142.4462771123335</v>
      </c>
      <c r="E377" s="2">
        <v>12073.197543646686</v>
      </c>
      <c r="F377" s="2">
        <v>57</v>
      </c>
      <c r="G377" s="2">
        <v>50</v>
      </c>
      <c r="H377" s="2">
        <v>36</v>
      </c>
    </row>
    <row r="378" spans="1:8" x14ac:dyDescent="0.35">
      <c r="B378" t="s">
        <v>43</v>
      </c>
      <c r="C378" s="2">
        <v>363</v>
      </c>
      <c r="D378" s="2">
        <v>465.60579475558433</v>
      </c>
      <c r="E378" s="2">
        <v>324.92457781427396</v>
      </c>
      <c r="F378" s="2">
        <v>9</v>
      </c>
      <c r="G378" s="2">
        <v>9</v>
      </c>
      <c r="H378" s="2">
        <v>9</v>
      </c>
    </row>
    <row r="379" spans="1:8" x14ac:dyDescent="0.35">
      <c r="B379" t="s">
        <v>44</v>
      </c>
      <c r="C379" s="2">
        <v>5893</v>
      </c>
      <c r="D379" s="2">
        <v>5975.5885399805757</v>
      </c>
      <c r="E379" s="2">
        <v>4803.8849119925735</v>
      </c>
      <c r="F379" s="2">
        <v>75</v>
      </c>
      <c r="G379" s="2">
        <v>53</v>
      </c>
      <c r="H379" s="2">
        <v>780</v>
      </c>
    </row>
    <row r="380" spans="1:8" x14ac:dyDescent="0.35">
      <c r="B380" t="s">
        <v>45</v>
      </c>
      <c r="C380" s="2">
        <v>56960</v>
      </c>
      <c r="D380" s="2">
        <v>56444.806134671409</v>
      </c>
      <c r="E380" s="2">
        <v>47954.868613659899</v>
      </c>
      <c r="F380" s="2">
        <v>15074</v>
      </c>
      <c r="G380" s="2">
        <v>15000</v>
      </c>
      <c r="H380" s="2">
        <v>7735</v>
      </c>
    </row>
    <row r="381" spans="1:8" x14ac:dyDescent="0.35">
      <c r="B381" t="s">
        <v>46</v>
      </c>
      <c r="C381" s="2">
        <v>1404</v>
      </c>
      <c r="D381" s="2">
        <v>1525.0003561022984</v>
      </c>
      <c r="E381" s="2">
        <v>2787.3529936806026</v>
      </c>
      <c r="F381" s="2">
        <v>34</v>
      </c>
      <c r="G381" s="2">
        <v>28</v>
      </c>
      <c r="H381" s="2">
        <v>23</v>
      </c>
    </row>
    <row r="382" spans="1:8" x14ac:dyDescent="0.35">
      <c r="B382" t="s">
        <v>47</v>
      </c>
      <c r="C382" s="2">
        <v>6474</v>
      </c>
      <c r="D382" s="2">
        <v>7208.4071220459691</v>
      </c>
      <c r="E382" s="2">
        <v>7814.1861544503554</v>
      </c>
      <c r="F382" s="2">
        <v>109</v>
      </c>
      <c r="G382" s="2">
        <v>85</v>
      </c>
      <c r="H382" s="2">
        <v>1128</v>
      </c>
    </row>
    <row r="383" spans="1:8" x14ac:dyDescent="0.35">
      <c r="B383" t="s">
        <v>0</v>
      </c>
      <c r="C383" s="2">
        <v>54</v>
      </c>
      <c r="D383" s="2">
        <v>60.321398510844936</v>
      </c>
      <c r="E383" s="2">
        <v>64.984915562854795</v>
      </c>
      <c r="F383" s="2">
        <v>3</v>
      </c>
      <c r="G383" s="2">
        <v>3</v>
      </c>
      <c r="H383" s="2">
        <v>3</v>
      </c>
    </row>
    <row r="384" spans="1:8" ht="15" thickBot="1" x14ac:dyDescent="0.4">
      <c r="B384" s="16" t="s">
        <v>110</v>
      </c>
      <c r="C384" s="14">
        <f>SUM(C369:C383)</f>
        <v>149073</v>
      </c>
      <c r="D384" s="14">
        <f t="shared" ref="D384:E384" si="29">SUM(D369:D383)</f>
        <v>150535.82007122043</v>
      </c>
      <c r="E384" s="14">
        <f t="shared" si="29"/>
        <v>141502.15421828697</v>
      </c>
      <c r="F384" s="14">
        <f>SUM(F369:F383)</f>
        <v>16338</v>
      </c>
      <c r="G384" s="14">
        <f>SUM(G369:G383)</f>
        <v>15980</v>
      </c>
      <c r="H384" s="14">
        <f>SUM(H369:H383)</f>
        <v>20717</v>
      </c>
    </row>
    <row r="385" spans="1:8" x14ac:dyDescent="0.35">
      <c r="C385" s="2"/>
    </row>
    <row r="386" spans="1:8" x14ac:dyDescent="0.35">
      <c r="A386" t="s">
        <v>59</v>
      </c>
      <c r="B386" t="s">
        <v>34</v>
      </c>
      <c r="C386" s="2">
        <v>38220</v>
      </c>
      <c r="D386" s="2">
        <v>38943.117869860806</v>
      </c>
      <c r="E386" s="2">
        <v>38430.07952800885</v>
      </c>
      <c r="F386" s="2">
        <v>542</v>
      </c>
      <c r="G386" s="2">
        <v>402</v>
      </c>
      <c r="H386">
        <v>7554</v>
      </c>
    </row>
    <row r="387" spans="1:8" x14ac:dyDescent="0.35">
      <c r="B387" t="s">
        <v>35</v>
      </c>
      <c r="C387" s="2">
        <v>386</v>
      </c>
      <c r="D387" s="2">
        <v>609.81163807057305</v>
      </c>
      <c r="E387" s="2">
        <v>899.79113856260483</v>
      </c>
      <c r="F387" s="2">
        <v>11</v>
      </c>
      <c r="G387" s="2">
        <v>11</v>
      </c>
      <c r="H387">
        <v>11</v>
      </c>
    </row>
    <row r="388" spans="1:8" x14ac:dyDescent="0.35">
      <c r="B388" t="s">
        <v>36</v>
      </c>
      <c r="C388" s="2">
        <v>4281</v>
      </c>
      <c r="D388" s="2">
        <v>4755.9652638394309</v>
      </c>
      <c r="E388" s="2">
        <v>6147.5730122460627</v>
      </c>
      <c r="F388" s="2">
        <v>27</v>
      </c>
      <c r="G388" s="2">
        <v>20</v>
      </c>
      <c r="H388">
        <v>452</v>
      </c>
    </row>
    <row r="389" spans="1:8" x14ac:dyDescent="0.35">
      <c r="B389" t="s">
        <v>37</v>
      </c>
      <c r="C389" s="2">
        <v>183</v>
      </c>
      <c r="D389" s="2">
        <v>262.0210747814827</v>
      </c>
      <c r="E389" s="2">
        <v>336.92179299510872</v>
      </c>
      <c r="F389" s="2">
        <v>8</v>
      </c>
      <c r="G389" s="2">
        <v>8</v>
      </c>
      <c r="H389">
        <v>8</v>
      </c>
    </row>
    <row r="390" spans="1:8" x14ac:dyDescent="0.35">
      <c r="B390" t="s">
        <v>38</v>
      </c>
      <c r="C390" s="2">
        <v>181</v>
      </c>
      <c r="D390" s="2">
        <v>239.40055033991587</v>
      </c>
      <c r="E390" s="2">
        <v>411.90438787532577</v>
      </c>
      <c r="F390" s="2">
        <v>23</v>
      </c>
      <c r="G390" s="2">
        <v>23</v>
      </c>
      <c r="H390">
        <v>20</v>
      </c>
    </row>
    <row r="391" spans="1:8" x14ac:dyDescent="0.35">
      <c r="B391" t="s">
        <v>39</v>
      </c>
      <c r="C391" s="2">
        <v>969</v>
      </c>
      <c r="D391" s="2">
        <v>1000.9582065393332</v>
      </c>
      <c r="E391" s="2">
        <v>854.80158163447459</v>
      </c>
      <c r="F391" s="2">
        <v>8</v>
      </c>
      <c r="G391" s="2">
        <v>7</v>
      </c>
      <c r="H391">
        <v>369</v>
      </c>
    </row>
    <row r="392" spans="1:8" x14ac:dyDescent="0.35">
      <c r="B392" t="s">
        <v>40</v>
      </c>
      <c r="C392" s="2">
        <v>8962</v>
      </c>
      <c r="D392" s="2">
        <v>9322.4836354807394</v>
      </c>
      <c r="E392" s="2">
        <v>8968.9181156056984</v>
      </c>
      <c r="F392" s="2">
        <v>111</v>
      </c>
      <c r="G392" s="2">
        <v>88</v>
      </c>
      <c r="H392">
        <v>1154</v>
      </c>
    </row>
    <row r="393" spans="1:8" x14ac:dyDescent="0.35">
      <c r="B393" t="s">
        <v>41</v>
      </c>
      <c r="C393" s="2">
        <v>5565</v>
      </c>
      <c r="D393" s="2">
        <v>5793.6818225963098</v>
      </c>
      <c r="E393" s="2">
        <v>5840.6442572030419</v>
      </c>
      <c r="F393" s="2">
        <v>69</v>
      </c>
      <c r="G393" s="2">
        <v>56</v>
      </c>
      <c r="H393">
        <v>1069</v>
      </c>
    </row>
    <row r="394" spans="1:8" x14ac:dyDescent="0.35">
      <c r="B394" t="s">
        <v>42</v>
      </c>
      <c r="C394" s="2">
        <v>7447</v>
      </c>
      <c r="D394" s="2">
        <v>7455.3478471997423</v>
      </c>
      <c r="E394" s="2">
        <v>12562.0840622657</v>
      </c>
      <c r="F394" s="2">
        <v>55</v>
      </c>
      <c r="G394" s="2">
        <v>46</v>
      </c>
      <c r="H394">
        <v>39</v>
      </c>
    </row>
    <row r="395" spans="1:8" x14ac:dyDescent="0.35">
      <c r="B395" t="s">
        <v>43</v>
      </c>
      <c r="C395" s="2">
        <v>284</v>
      </c>
      <c r="D395" s="2">
        <v>394.91665587568798</v>
      </c>
      <c r="E395" s="2">
        <v>321.92527401906528</v>
      </c>
      <c r="F395" s="2">
        <v>2</v>
      </c>
      <c r="G395" s="2">
        <v>2</v>
      </c>
      <c r="H395">
        <v>3</v>
      </c>
    </row>
    <row r="396" spans="1:8" x14ac:dyDescent="0.35">
      <c r="B396" t="s">
        <v>44</v>
      </c>
      <c r="C396" s="2">
        <v>4668</v>
      </c>
      <c r="D396" s="2">
        <v>4761.6203949498231</v>
      </c>
      <c r="E396" s="2">
        <v>3979.0763683101859</v>
      </c>
      <c r="F396" s="2">
        <v>63</v>
      </c>
      <c r="G396" s="2">
        <v>41</v>
      </c>
      <c r="H396">
        <v>658</v>
      </c>
    </row>
    <row r="397" spans="1:8" x14ac:dyDescent="0.35">
      <c r="B397" t="s">
        <v>45</v>
      </c>
      <c r="C397" s="2">
        <v>52923</v>
      </c>
      <c r="D397" s="2">
        <v>52524.85775331824</v>
      </c>
      <c r="E397" s="2">
        <v>45364.469902531324</v>
      </c>
      <c r="F397" s="2">
        <v>13738</v>
      </c>
      <c r="G397" s="2">
        <v>13663</v>
      </c>
      <c r="H397">
        <v>8156</v>
      </c>
    </row>
    <row r="398" spans="1:8" x14ac:dyDescent="0.35">
      <c r="B398" t="s">
        <v>46</v>
      </c>
      <c r="C398" s="2">
        <v>1189</v>
      </c>
      <c r="D398" s="2">
        <v>1322.358157979929</v>
      </c>
      <c r="E398" s="2">
        <v>2735.3650612303186</v>
      </c>
      <c r="F398" s="2">
        <v>26</v>
      </c>
      <c r="G398" s="2">
        <v>23</v>
      </c>
      <c r="H398">
        <v>18</v>
      </c>
    </row>
    <row r="399" spans="1:8" x14ac:dyDescent="0.35">
      <c r="B399" t="s">
        <v>47</v>
      </c>
      <c r="C399" s="2">
        <v>6109</v>
      </c>
      <c r="D399" s="2">
        <v>6747.5139365490459</v>
      </c>
      <c r="E399" s="2">
        <v>7819.1849941090368</v>
      </c>
      <c r="F399" s="2">
        <v>86</v>
      </c>
      <c r="G399" s="2">
        <v>62</v>
      </c>
      <c r="H399">
        <v>1209</v>
      </c>
    </row>
    <row r="400" spans="1:8" x14ac:dyDescent="0.35">
      <c r="B400" t="s">
        <v>0</v>
      </c>
      <c r="C400" s="2">
        <v>30</v>
      </c>
      <c r="D400" s="2">
        <v>32.045742958886379</v>
      </c>
      <c r="E400" s="2">
        <v>43.989788996394012</v>
      </c>
      <c r="F400" s="2">
        <v>0</v>
      </c>
      <c r="G400" s="2">
        <v>0</v>
      </c>
      <c r="H400">
        <v>0</v>
      </c>
    </row>
    <row r="401" spans="1:8" ht="15" thickBot="1" x14ac:dyDescent="0.4">
      <c r="B401" s="16" t="s">
        <v>110</v>
      </c>
      <c r="C401" s="14">
        <f>SUM(C386:C400)</f>
        <v>131397</v>
      </c>
      <c r="D401" s="14">
        <f t="shared" ref="D401:E401" si="30">SUM(D386:D400)</f>
        <v>134166.10055033996</v>
      </c>
      <c r="E401" s="14">
        <f t="shared" si="30"/>
        <v>134716.72926559323</v>
      </c>
      <c r="F401" s="14">
        <f>SUM(F386:F400)</f>
        <v>14769</v>
      </c>
      <c r="G401" s="14">
        <f>SUM(G386:G400)</f>
        <v>14452</v>
      </c>
      <c r="H401" s="14">
        <f>SUM(H386:H400)</f>
        <v>20720</v>
      </c>
    </row>
    <row r="402" spans="1:8" x14ac:dyDescent="0.35">
      <c r="C402" s="2"/>
    </row>
    <row r="403" spans="1:8" x14ac:dyDescent="0.35">
      <c r="A403" t="s">
        <v>12</v>
      </c>
      <c r="B403" t="s">
        <v>34</v>
      </c>
      <c r="C403" s="2">
        <v>1902</v>
      </c>
      <c r="D403" s="2">
        <v>1341.2085950145679</v>
      </c>
      <c r="E403" s="2">
        <v>720.83267878182005</v>
      </c>
      <c r="F403" s="2">
        <v>245</v>
      </c>
      <c r="G403" s="2">
        <v>208</v>
      </c>
      <c r="H403">
        <v>15299</v>
      </c>
    </row>
    <row r="404" spans="1:8" x14ac:dyDescent="0.35">
      <c r="B404" t="s">
        <v>35</v>
      </c>
      <c r="C404" s="2">
        <v>33</v>
      </c>
      <c r="D404" s="2">
        <v>28.275655551958561</v>
      </c>
      <c r="E404" s="2">
        <v>24.994198293405688</v>
      </c>
      <c r="F404" s="2">
        <v>17</v>
      </c>
      <c r="G404" s="2">
        <v>16</v>
      </c>
      <c r="H404">
        <v>23</v>
      </c>
    </row>
    <row r="405" spans="1:8" x14ac:dyDescent="0.35">
      <c r="B405" t="s">
        <v>36</v>
      </c>
      <c r="C405" s="2">
        <v>230</v>
      </c>
      <c r="D405" s="2">
        <v>192.27445775331822</v>
      </c>
      <c r="E405" s="2">
        <v>209.9512656646078</v>
      </c>
      <c r="F405" s="2">
        <v>65</v>
      </c>
      <c r="G405" s="2">
        <v>54</v>
      </c>
      <c r="H405">
        <v>965</v>
      </c>
    </row>
    <row r="406" spans="1:8" x14ac:dyDescent="0.35">
      <c r="B406" t="s">
        <v>37</v>
      </c>
      <c r="C406" s="2">
        <v>95</v>
      </c>
      <c r="D406" s="2">
        <v>82.941922952411787</v>
      </c>
      <c r="E406" s="2">
        <v>68.9839872897997</v>
      </c>
      <c r="F406" s="2">
        <v>61</v>
      </c>
      <c r="G406" s="2">
        <v>46</v>
      </c>
      <c r="H406">
        <v>25</v>
      </c>
    </row>
    <row r="407" spans="1:8" x14ac:dyDescent="0.35">
      <c r="B407" t="s">
        <v>38</v>
      </c>
      <c r="C407" s="2">
        <v>168</v>
      </c>
      <c r="D407" s="2">
        <v>148.91845257364844</v>
      </c>
      <c r="E407" s="2">
        <v>145.96611803348924</v>
      </c>
      <c r="F407" s="2">
        <v>130</v>
      </c>
      <c r="G407" s="2">
        <v>118</v>
      </c>
      <c r="H407">
        <v>49</v>
      </c>
    </row>
    <row r="408" spans="1:8" x14ac:dyDescent="0.35">
      <c r="B408" t="s">
        <v>39</v>
      </c>
      <c r="C408" s="2">
        <v>89</v>
      </c>
      <c r="D408" s="2">
        <v>69.746617028164451</v>
      </c>
      <c r="E408" s="2">
        <v>79.981434538898213</v>
      </c>
      <c r="F408" s="2">
        <v>61</v>
      </c>
      <c r="G408" s="2">
        <v>52</v>
      </c>
      <c r="H408">
        <v>771</v>
      </c>
    </row>
    <row r="409" spans="1:8" x14ac:dyDescent="0.35">
      <c r="B409" t="s">
        <v>40</v>
      </c>
      <c r="C409" s="2">
        <v>572</v>
      </c>
      <c r="D409" s="2">
        <v>811.51131434121089</v>
      </c>
      <c r="E409" s="2">
        <v>180.95799564425718</v>
      </c>
      <c r="F409" s="2">
        <v>56</v>
      </c>
      <c r="G409" s="2">
        <v>46</v>
      </c>
      <c r="H409">
        <v>2379</v>
      </c>
    </row>
    <row r="410" spans="1:8" x14ac:dyDescent="0.35">
      <c r="B410" t="s">
        <v>41</v>
      </c>
      <c r="C410" s="2">
        <v>522</v>
      </c>
      <c r="D410" s="2">
        <v>640.91485917772741</v>
      </c>
      <c r="E410" s="2">
        <v>161.96240494126886</v>
      </c>
      <c r="F410" s="2">
        <v>65</v>
      </c>
      <c r="G410" s="2">
        <v>54</v>
      </c>
      <c r="H410">
        <v>2129</v>
      </c>
    </row>
    <row r="411" spans="1:8" x14ac:dyDescent="0.35">
      <c r="B411" t="s">
        <v>42</v>
      </c>
      <c r="C411" s="2">
        <v>318</v>
      </c>
      <c r="D411" s="2">
        <v>407.16943994820338</v>
      </c>
      <c r="E411" s="2">
        <v>236.94499982148594</v>
      </c>
      <c r="F411" s="2">
        <v>55</v>
      </c>
      <c r="G411" s="2">
        <v>50</v>
      </c>
      <c r="H411">
        <v>75</v>
      </c>
    </row>
    <row r="412" spans="1:8" x14ac:dyDescent="0.35">
      <c r="B412" t="s">
        <v>43</v>
      </c>
      <c r="C412" s="2">
        <v>22</v>
      </c>
      <c r="D412" s="2">
        <v>18.850437034639043</v>
      </c>
      <c r="E412" s="2">
        <v>8.9979113856260469</v>
      </c>
      <c r="F412" s="2">
        <v>5</v>
      </c>
      <c r="G412" s="2">
        <v>5</v>
      </c>
      <c r="H412">
        <v>12</v>
      </c>
    </row>
    <row r="413" spans="1:8" x14ac:dyDescent="0.35">
      <c r="B413" t="s">
        <v>44</v>
      </c>
      <c r="C413" s="2">
        <v>454</v>
      </c>
      <c r="D413" s="2">
        <v>483.51370993849144</v>
      </c>
      <c r="E413" s="2">
        <v>165.96147666821378</v>
      </c>
      <c r="F413" s="2">
        <v>59</v>
      </c>
      <c r="G413" s="2">
        <v>44</v>
      </c>
      <c r="H413">
        <v>1438</v>
      </c>
    </row>
    <row r="414" spans="1:8" x14ac:dyDescent="0.35">
      <c r="B414" t="s">
        <v>45</v>
      </c>
      <c r="C414" s="2">
        <v>2379</v>
      </c>
      <c r="D414" s="2">
        <v>1855.8255260602136</v>
      </c>
      <c r="E414" s="2">
        <v>1420.6702309971795</v>
      </c>
      <c r="F414" s="2">
        <v>595</v>
      </c>
      <c r="G414" s="2">
        <v>462</v>
      </c>
      <c r="H414">
        <v>15891</v>
      </c>
    </row>
    <row r="415" spans="1:8" x14ac:dyDescent="0.35">
      <c r="B415" t="s">
        <v>46</v>
      </c>
      <c r="C415" s="2">
        <v>69</v>
      </c>
      <c r="D415" s="2">
        <v>62.206442214308836</v>
      </c>
      <c r="E415" s="2">
        <v>101.97632903709521</v>
      </c>
      <c r="F415" s="2">
        <v>21</v>
      </c>
      <c r="G415" s="2">
        <v>18</v>
      </c>
      <c r="H415">
        <v>41</v>
      </c>
    </row>
    <row r="416" spans="1:8" x14ac:dyDescent="0.35">
      <c r="B416" t="s">
        <v>47</v>
      </c>
      <c r="C416" s="2">
        <v>307</v>
      </c>
      <c r="D416" s="2">
        <v>273.33133700226608</v>
      </c>
      <c r="E416" s="2">
        <v>250.9417508657931</v>
      </c>
      <c r="F416" s="2">
        <v>140</v>
      </c>
      <c r="G416" s="2">
        <v>121</v>
      </c>
      <c r="H416">
        <v>2337</v>
      </c>
    </row>
    <row r="417" spans="1:8" x14ac:dyDescent="0.35">
      <c r="B417" t="s">
        <v>0</v>
      </c>
      <c r="C417" s="2">
        <v>27</v>
      </c>
      <c r="D417" s="2">
        <v>26.390611848494661</v>
      </c>
      <c r="E417" s="2">
        <v>26.993734156878144</v>
      </c>
      <c r="F417" s="2">
        <v>26</v>
      </c>
      <c r="G417" s="2">
        <v>19</v>
      </c>
      <c r="H417">
        <v>3</v>
      </c>
    </row>
    <row r="418" spans="1:8" ht="15" thickBot="1" x14ac:dyDescent="0.4">
      <c r="B418" s="16" t="s">
        <v>110</v>
      </c>
      <c r="C418" s="14">
        <f>SUM(C403:C417)</f>
        <v>7187</v>
      </c>
      <c r="D418" s="14">
        <f t="shared" ref="D418:E418" si="31">SUM(D403:D417)</f>
        <v>6443.0793784396246</v>
      </c>
      <c r="E418" s="14">
        <f t="shared" si="31"/>
        <v>3806.1165161198182</v>
      </c>
      <c r="F418" s="14">
        <f>SUM(F403:F417)</f>
        <v>1601</v>
      </c>
      <c r="G418" s="14">
        <f>SUM(G403:G417)</f>
        <v>1313</v>
      </c>
      <c r="H418" s="14">
        <f>SUM(H403:H417)</f>
        <v>41437</v>
      </c>
    </row>
    <row r="419" spans="1:8" x14ac:dyDescent="0.35">
      <c r="C419" s="2"/>
    </row>
    <row r="420" spans="1:8" x14ac:dyDescent="0.35">
      <c r="A420" s="6" t="s">
        <v>82</v>
      </c>
      <c r="B420" s="6" t="s">
        <v>110</v>
      </c>
      <c r="C420" s="15">
        <f>SUM(C436,C453,C470)</f>
        <v>20011</v>
      </c>
      <c r="D420" s="15">
        <f t="shared" ref="D420:E420" si="32">SUM(D436,D453,D470)</f>
        <v>0</v>
      </c>
      <c r="E420" s="15">
        <f t="shared" si="32"/>
        <v>19475</v>
      </c>
      <c r="F420" s="58">
        <f>F436+F453+F470</f>
        <v>19637</v>
      </c>
      <c r="G420" s="58">
        <f>G436+G453+G470</f>
        <v>16591</v>
      </c>
      <c r="H420" s="58">
        <f>H436+H453+H470</f>
        <v>11619</v>
      </c>
    </row>
    <row r="421" spans="1:8" x14ac:dyDescent="0.35">
      <c r="A421" t="s">
        <v>3</v>
      </c>
      <c r="B421" t="s">
        <v>34</v>
      </c>
      <c r="C421" s="2">
        <v>3283</v>
      </c>
      <c r="E421" s="2">
        <v>3321</v>
      </c>
      <c r="F421" s="2">
        <v>3193</v>
      </c>
      <c r="G421" s="2">
        <v>2672</v>
      </c>
      <c r="H421" s="2">
        <v>1878</v>
      </c>
    </row>
    <row r="422" spans="1:8" x14ac:dyDescent="0.35">
      <c r="B422" t="s">
        <v>35</v>
      </c>
      <c r="C422" s="2">
        <v>18</v>
      </c>
      <c r="E422" s="2">
        <v>7</v>
      </c>
      <c r="F422" s="2">
        <v>7</v>
      </c>
      <c r="G422" s="2">
        <v>6</v>
      </c>
      <c r="H422" s="2">
        <v>6</v>
      </c>
    </row>
    <row r="423" spans="1:8" x14ac:dyDescent="0.35">
      <c r="B423" t="s">
        <v>36</v>
      </c>
      <c r="C423" s="2">
        <v>145</v>
      </c>
      <c r="E423" s="2">
        <v>117</v>
      </c>
      <c r="F423" s="2">
        <v>98</v>
      </c>
      <c r="G423" s="2">
        <v>88</v>
      </c>
      <c r="H423" s="2">
        <v>85</v>
      </c>
    </row>
    <row r="424" spans="1:8" x14ac:dyDescent="0.35">
      <c r="B424" t="s">
        <v>37</v>
      </c>
      <c r="C424" s="2">
        <v>11</v>
      </c>
      <c r="E424" s="2">
        <v>6</v>
      </c>
      <c r="F424" s="2">
        <v>3</v>
      </c>
      <c r="G424" s="2">
        <v>3</v>
      </c>
      <c r="H424" s="2">
        <v>2</v>
      </c>
    </row>
    <row r="425" spans="1:8" x14ac:dyDescent="0.35">
      <c r="B425" t="s">
        <v>38</v>
      </c>
      <c r="C425" s="2">
        <v>10</v>
      </c>
      <c r="E425" s="2">
        <v>9</v>
      </c>
      <c r="F425" s="2">
        <v>8</v>
      </c>
      <c r="G425" s="2">
        <v>6</v>
      </c>
      <c r="H425" s="2">
        <v>5</v>
      </c>
    </row>
    <row r="426" spans="1:8" x14ac:dyDescent="0.35">
      <c r="B426" t="s">
        <v>39</v>
      </c>
      <c r="C426" s="2">
        <v>30</v>
      </c>
      <c r="E426" s="2">
        <v>15</v>
      </c>
      <c r="F426" s="2">
        <v>13</v>
      </c>
      <c r="G426" s="2">
        <v>8</v>
      </c>
      <c r="H426" s="2">
        <v>8</v>
      </c>
    </row>
    <row r="427" spans="1:8" x14ac:dyDescent="0.35">
      <c r="B427" t="s">
        <v>40</v>
      </c>
      <c r="C427" s="2">
        <v>656</v>
      </c>
      <c r="E427" s="2">
        <v>828</v>
      </c>
      <c r="F427" s="2">
        <v>692</v>
      </c>
      <c r="G427" s="2">
        <v>566</v>
      </c>
      <c r="H427" s="2">
        <v>336</v>
      </c>
    </row>
    <row r="428" spans="1:8" x14ac:dyDescent="0.35">
      <c r="B428" t="s">
        <v>41</v>
      </c>
      <c r="C428" s="2">
        <v>431</v>
      </c>
      <c r="E428" s="2">
        <v>385</v>
      </c>
      <c r="F428" s="2">
        <v>370</v>
      </c>
      <c r="G428" s="2">
        <v>297</v>
      </c>
      <c r="H428" s="2">
        <v>209</v>
      </c>
    </row>
    <row r="429" spans="1:8" x14ac:dyDescent="0.35">
      <c r="B429" t="s">
        <v>42</v>
      </c>
      <c r="C429" s="2">
        <v>493</v>
      </c>
      <c r="E429" s="2">
        <v>517</v>
      </c>
      <c r="F429" s="2">
        <v>426</v>
      </c>
      <c r="G429" s="2">
        <v>373</v>
      </c>
      <c r="H429" s="2">
        <v>169</v>
      </c>
    </row>
    <row r="430" spans="1:8" x14ac:dyDescent="0.35">
      <c r="B430" t="s">
        <v>43</v>
      </c>
      <c r="C430" s="2">
        <v>23</v>
      </c>
      <c r="E430" s="2">
        <v>4</v>
      </c>
      <c r="F430" s="2">
        <v>4</v>
      </c>
      <c r="G430" s="2">
        <v>3</v>
      </c>
      <c r="H430" s="2">
        <v>2</v>
      </c>
    </row>
    <row r="431" spans="1:8" x14ac:dyDescent="0.35">
      <c r="B431" t="s">
        <v>44</v>
      </c>
      <c r="C431" s="2">
        <v>302</v>
      </c>
      <c r="E431" s="2">
        <v>258</v>
      </c>
      <c r="F431" s="2">
        <v>228</v>
      </c>
      <c r="G431" s="2">
        <v>158</v>
      </c>
      <c r="H431" s="2">
        <v>74</v>
      </c>
    </row>
    <row r="432" spans="1:8" x14ac:dyDescent="0.35">
      <c r="B432" t="s">
        <v>45</v>
      </c>
      <c r="C432" s="2">
        <v>3837</v>
      </c>
      <c r="E432" s="2">
        <v>2378</v>
      </c>
      <c r="F432" s="2">
        <v>2564</v>
      </c>
      <c r="G432" s="2">
        <v>2208</v>
      </c>
      <c r="H432" s="2">
        <v>1667</v>
      </c>
    </row>
    <row r="433" spans="1:8" x14ac:dyDescent="0.35">
      <c r="B433" t="s">
        <v>46</v>
      </c>
      <c r="C433" s="2">
        <v>100</v>
      </c>
      <c r="E433" s="2">
        <v>111</v>
      </c>
      <c r="F433" s="2">
        <v>109</v>
      </c>
      <c r="G433" s="2">
        <v>91</v>
      </c>
      <c r="H433" s="2">
        <v>81</v>
      </c>
    </row>
    <row r="434" spans="1:8" x14ac:dyDescent="0.35">
      <c r="B434" t="s">
        <v>47</v>
      </c>
      <c r="C434" s="2">
        <v>355</v>
      </c>
      <c r="E434" s="2">
        <v>366</v>
      </c>
      <c r="F434" s="2">
        <v>370</v>
      </c>
      <c r="G434" s="2">
        <v>287</v>
      </c>
      <c r="H434" s="2">
        <v>283</v>
      </c>
    </row>
    <row r="435" spans="1:8" x14ac:dyDescent="0.35">
      <c r="B435" t="s">
        <v>0</v>
      </c>
      <c r="C435" s="2">
        <v>4</v>
      </c>
      <c r="E435" s="2">
        <v>3</v>
      </c>
      <c r="F435" s="2">
        <v>3</v>
      </c>
      <c r="G435" s="2">
        <v>5</v>
      </c>
      <c r="H435" s="2">
        <v>2</v>
      </c>
    </row>
    <row r="436" spans="1:8" ht="15" thickBot="1" x14ac:dyDescent="0.4">
      <c r="B436" s="16" t="s">
        <v>110</v>
      </c>
      <c r="C436" s="14">
        <f>SUM(C421:C435)</f>
        <v>9698</v>
      </c>
      <c r="D436" s="14">
        <f t="shared" ref="D436:E436" si="33">SUM(D421:D435)</f>
        <v>0</v>
      </c>
      <c r="E436" s="14">
        <f t="shared" si="33"/>
        <v>8325</v>
      </c>
      <c r="F436" s="14">
        <f>SUM(F421:F435)</f>
        <v>8088</v>
      </c>
      <c r="G436" s="14">
        <f>SUM(G421:G435)</f>
        <v>6771</v>
      </c>
      <c r="H436" s="14">
        <f>SUM(H421:H435)</f>
        <v>4807</v>
      </c>
    </row>
    <row r="437" spans="1:8" x14ac:dyDescent="0.35">
      <c r="C437" s="2"/>
      <c r="H437" s="2"/>
    </row>
    <row r="438" spans="1:8" x14ac:dyDescent="0.35">
      <c r="A438" t="s">
        <v>59</v>
      </c>
      <c r="B438" t="s">
        <v>34</v>
      </c>
      <c r="C438" s="2">
        <v>3232</v>
      </c>
      <c r="E438" s="2">
        <v>3195</v>
      </c>
      <c r="F438" s="2">
        <v>3272</v>
      </c>
      <c r="G438" s="2">
        <v>2838</v>
      </c>
      <c r="H438" s="2">
        <v>2083</v>
      </c>
    </row>
    <row r="439" spans="1:8" x14ac:dyDescent="0.35">
      <c r="B439" t="s">
        <v>35</v>
      </c>
      <c r="C439" s="2">
        <v>13</v>
      </c>
      <c r="E439" s="2">
        <v>9</v>
      </c>
      <c r="F439" s="2">
        <v>8</v>
      </c>
      <c r="G439" s="2">
        <v>7</v>
      </c>
      <c r="H439" s="2">
        <v>7</v>
      </c>
    </row>
    <row r="440" spans="1:8" x14ac:dyDescent="0.35">
      <c r="B440" t="s">
        <v>36</v>
      </c>
      <c r="C440" s="2">
        <v>169</v>
      </c>
      <c r="E440" s="2">
        <v>150</v>
      </c>
      <c r="F440" s="2">
        <v>137</v>
      </c>
      <c r="G440" s="2">
        <v>122</v>
      </c>
      <c r="H440" s="2">
        <v>95</v>
      </c>
    </row>
    <row r="441" spans="1:8" x14ac:dyDescent="0.35">
      <c r="B441" t="s">
        <v>37</v>
      </c>
      <c r="C441" s="2">
        <v>6</v>
      </c>
      <c r="E441" s="2">
        <v>1</v>
      </c>
      <c r="F441" s="2">
        <v>1</v>
      </c>
      <c r="G441" s="2">
        <v>1</v>
      </c>
      <c r="H441" s="2">
        <v>1</v>
      </c>
    </row>
    <row r="442" spans="1:8" x14ac:dyDescent="0.35">
      <c r="B442" t="s">
        <v>38</v>
      </c>
      <c r="C442" s="2">
        <v>3</v>
      </c>
      <c r="E442" s="2">
        <v>3</v>
      </c>
      <c r="F442" s="2">
        <v>4</v>
      </c>
      <c r="G442" s="2">
        <v>3</v>
      </c>
      <c r="H442" s="2">
        <v>3</v>
      </c>
    </row>
    <row r="443" spans="1:8" x14ac:dyDescent="0.35">
      <c r="B443" t="s">
        <v>39</v>
      </c>
      <c r="C443" s="2">
        <v>20</v>
      </c>
      <c r="E443" s="2">
        <v>10</v>
      </c>
      <c r="F443" s="2">
        <v>10</v>
      </c>
      <c r="G443" s="2">
        <v>9</v>
      </c>
      <c r="H443" s="2">
        <v>10</v>
      </c>
    </row>
    <row r="444" spans="1:8" x14ac:dyDescent="0.35">
      <c r="B444" t="s">
        <v>40</v>
      </c>
      <c r="C444" s="2">
        <v>566</v>
      </c>
      <c r="E444" s="2">
        <v>638</v>
      </c>
      <c r="F444" s="2">
        <v>617</v>
      </c>
      <c r="G444" s="2">
        <v>549</v>
      </c>
      <c r="H444" s="2">
        <v>331</v>
      </c>
    </row>
    <row r="445" spans="1:8" x14ac:dyDescent="0.35">
      <c r="B445" t="s">
        <v>41</v>
      </c>
      <c r="C445" s="2">
        <v>327</v>
      </c>
      <c r="E445" s="2">
        <v>317</v>
      </c>
      <c r="F445" s="2">
        <v>339</v>
      </c>
      <c r="G445" s="2">
        <v>287</v>
      </c>
      <c r="H445" s="2">
        <v>205</v>
      </c>
    </row>
    <row r="446" spans="1:8" x14ac:dyDescent="0.35">
      <c r="B446" t="s">
        <v>42</v>
      </c>
      <c r="C446" s="2">
        <v>465</v>
      </c>
      <c r="E446" s="2">
        <v>584</v>
      </c>
      <c r="F446" s="2">
        <v>542</v>
      </c>
      <c r="G446" s="2">
        <v>488</v>
      </c>
      <c r="H446" s="2">
        <v>240</v>
      </c>
    </row>
    <row r="447" spans="1:8" x14ac:dyDescent="0.35">
      <c r="B447" t="s">
        <v>43</v>
      </c>
      <c r="C447" s="2">
        <v>15</v>
      </c>
      <c r="E447" s="2">
        <v>2</v>
      </c>
      <c r="F447" s="2">
        <v>4</v>
      </c>
      <c r="G447" s="2">
        <v>3</v>
      </c>
      <c r="H447" s="2">
        <v>3</v>
      </c>
    </row>
    <row r="448" spans="1:8" x14ac:dyDescent="0.35">
      <c r="B448" t="s">
        <v>44</v>
      </c>
      <c r="C448" s="2">
        <v>232</v>
      </c>
      <c r="E448" s="2">
        <v>228</v>
      </c>
      <c r="F448" s="2">
        <v>223</v>
      </c>
      <c r="G448" s="2">
        <v>183</v>
      </c>
      <c r="H448" s="2">
        <v>84</v>
      </c>
    </row>
    <row r="449" spans="1:8" x14ac:dyDescent="0.35">
      <c r="B449" t="s">
        <v>45</v>
      </c>
      <c r="C449" s="2">
        <v>3662</v>
      </c>
      <c r="E449" s="2">
        <v>2295</v>
      </c>
      <c r="F449" s="2">
        <v>2458</v>
      </c>
      <c r="G449" s="2">
        <v>2140</v>
      </c>
      <c r="H449" s="2">
        <v>1558</v>
      </c>
    </row>
    <row r="450" spans="1:8" x14ac:dyDescent="0.35">
      <c r="B450" t="s">
        <v>46</v>
      </c>
      <c r="C450" s="2">
        <v>84</v>
      </c>
      <c r="E450" s="2">
        <v>135</v>
      </c>
      <c r="F450" s="2">
        <v>139</v>
      </c>
      <c r="G450" s="2">
        <v>128</v>
      </c>
      <c r="H450" s="2">
        <v>109</v>
      </c>
    </row>
    <row r="451" spans="1:8" x14ac:dyDescent="0.35">
      <c r="B451" t="s">
        <v>47</v>
      </c>
      <c r="C451" s="2">
        <v>374</v>
      </c>
      <c r="E451" s="2">
        <v>360</v>
      </c>
      <c r="F451" s="2">
        <v>355</v>
      </c>
      <c r="G451" s="2">
        <v>316</v>
      </c>
      <c r="H451" s="2">
        <v>315</v>
      </c>
    </row>
    <row r="452" spans="1:8" x14ac:dyDescent="0.35">
      <c r="B452" t="s">
        <v>0</v>
      </c>
      <c r="C452" s="2">
        <v>3</v>
      </c>
      <c r="E452" s="2">
        <v>0</v>
      </c>
      <c r="F452" s="2">
        <v>0</v>
      </c>
      <c r="G452" s="2">
        <v>3</v>
      </c>
      <c r="H452" s="2">
        <v>0</v>
      </c>
    </row>
    <row r="453" spans="1:8" ht="15" thickBot="1" x14ac:dyDescent="0.4">
      <c r="B453" s="16" t="s">
        <v>110</v>
      </c>
      <c r="C453" s="14">
        <f>SUM(C438:C452)</f>
        <v>9171</v>
      </c>
      <c r="D453" s="14">
        <f t="shared" ref="D453:E453" si="34">SUM(D438:D452)</f>
        <v>0</v>
      </c>
      <c r="E453" s="14">
        <f t="shared" si="34"/>
        <v>7927</v>
      </c>
      <c r="F453" s="14">
        <f>SUM(F438:F452)</f>
        <v>8109</v>
      </c>
      <c r="G453" s="14">
        <f>SUM(G438:G452)</f>
        <v>7077</v>
      </c>
      <c r="H453" s="14">
        <f>SUM(H438:H452)</f>
        <v>5044</v>
      </c>
    </row>
    <row r="454" spans="1:8" x14ac:dyDescent="0.35">
      <c r="C454" s="2"/>
    </row>
    <row r="455" spans="1:8" x14ac:dyDescent="0.35">
      <c r="A455" t="s">
        <v>12</v>
      </c>
      <c r="B455" t="s">
        <v>34</v>
      </c>
      <c r="C455" s="2">
        <v>298</v>
      </c>
      <c r="E455" s="2">
        <v>963</v>
      </c>
      <c r="F455" s="2">
        <v>1062</v>
      </c>
      <c r="G455" s="2">
        <v>778</v>
      </c>
      <c r="H455">
        <v>992</v>
      </c>
    </row>
    <row r="456" spans="1:8" x14ac:dyDescent="0.35">
      <c r="B456" t="s">
        <v>35</v>
      </c>
      <c r="C456" s="2">
        <v>4</v>
      </c>
      <c r="E456" s="2">
        <v>6</v>
      </c>
      <c r="F456" s="2">
        <v>5</v>
      </c>
      <c r="G456" s="2">
        <v>5</v>
      </c>
      <c r="H456">
        <v>4</v>
      </c>
    </row>
    <row r="457" spans="1:8" x14ac:dyDescent="0.35">
      <c r="B457" t="s">
        <v>36</v>
      </c>
      <c r="C457" s="2">
        <v>33</v>
      </c>
      <c r="E457" s="2">
        <v>49</v>
      </c>
      <c r="F457" s="2">
        <v>49</v>
      </c>
      <c r="G457" s="2">
        <v>42</v>
      </c>
      <c r="H457">
        <v>36</v>
      </c>
    </row>
    <row r="458" spans="1:8" x14ac:dyDescent="0.35">
      <c r="B458" t="s">
        <v>37</v>
      </c>
      <c r="C458" s="2">
        <v>5</v>
      </c>
      <c r="E458" s="2">
        <v>4</v>
      </c>
      <c r="F458" s="2">
        <v>4</v>
      </c>
      <c r="G458" s="2">
        <v>4</v>
      </c>
      <c r="H458">
        <v>4</v>
      </c>
    </row>
    <row r="459" spans="1:8" x14ac:dyDescent="0.35">
      <c r="B459" t="s">
        <v>38</v>
      </c>
      <c r="C459" s="2">
        <v>3</v>
      </c>
      <c r="E459" s="2">
        <v>6</v>
      </c>
      <c r="F459" s="2">
        <v>8</v>
      </c>
      <c r="G459" s="2">
        <v>7</v>
      </c>
      <c r="H459">
        <v>6</v>
      </c>
    </row>
    <row r="460" spans="1:8" x14ac:dyDescent="0.35">
      <c r="B460" t="s">
        <v>39</v>
      </c>
      <c r="C460" s="2">
        <v>7</v>
      </c>
      <c r="E460" s="2">
        <v>18</v>
      </c>
      <c r="F460" s="2">
        <v>19</v>
      </c>
      <c r="G460" s="2">
        <v>15</v>
      </c>
      <c r="H460">
        <v>13</v>
      </c>
    </row>
    <row r="461" spans="1:8" x14ac:dyDescent="0.35">
      <c r="B461" t="s">
        <v>40</v>
      </c>
      <c r="C461" s="2">
        <v>39</v>
      </c>
      <c r="E461" s="2">
        <v>188</v>
      </c>
      <c r="F461" s="2">
        <v>173</v>
      </c>
      <c r="G461" s="2">
        <v>146</v>
      </c>
      <c r="H461">
        <v>28</v>
      </c>
    </row>
    <row r="462" spans="1:8" x14ac:dyDescent="0.35">
      <c r="B462" t="s">
        <v>41</v>
      </c>
      <c r="C462" s="2">
        <v>26</v>
      </c>
      <c r="E462" s="2">
        <v>177</v>
      </c>
      <c r="F462" s="2">
        <v>175</v>
      </c>
      <c r="G462" s="2">
        <v>150</v>
      </c>
      <c r="H462">
        <v>29</v>
      </c>
    </row>
    <row r="463" spans="1:8" x14ac:dyDescent="0.35">
      <c r="B463" t="s">
        <v>42</v>
      </c>
      <c r="C463" s="2">
        <v>53</v>
      </c>
      <c r="E463" s="2">
        <v>62</v>
      </c>
      <c r="F463" s="2">
        <v>52</v>
      </c>
      <c r="G463" s="2">
        <v>55</v>
      </c>
      <c r="H463">
        <v>42</v>
      </c>
    </row>
    <row r="464" spans="1:8" x14ac:dyDescent="0.35">
      <c r="B464" t="s">
        <v>43</v>
      </c>
      <c r="C464" s="2">
        <v>3</v>
      </c>
      <c r="E464" s="2">
        <v>0</v>
      </c>
      <c r="F464" s="2">
        <v>1</v>
      </c>
      <c r="G464" s="2">
        <v>1</v>
      </c>
      <c r="H464">
        <v>0</v>
      </c>
    </row>
    <row r="465" spans="1:8" x14ac:dyDescent="0.35">
      <c r="B465" t="s">
        <v>44</v>
      </c>
      <c r="C465" s="2">
        <v>21</v>
      </c>
      <c r="E465" s="2">
        <v>42</v>
      </c>
      <c r="F465" s="2">
        <v>43</v>
      </c>
      <c r="G465" s="2">
        <v>32</v>
      </c>
      <c r="H465">
        <v>17</v>
      </c>
    </row>
    <row r="466" spans="1:8" x14ac:dyDescent="0.35">
      <c r="B466" t="s">
        <v>45</v>
      </c>
      <c r="C466" s="2">
        <v>588</v>
      </c>
      <c r="E466" s="2">
        <v>1497</v>
      </c>
      <c r="F466" s="2">
        <v>1634</v>
      </c>
      <c r="G466" s="2">
        <v>1312</v>
      </c>
      <c r="H466">
        <v>527</v>
      </c>
    </row>
    <row r="467" spans="1:8" x14ac:dyDescent="0.35">
      <c r="B467" t="s">
        <v>46</v>
      </c>
      <c r="C467" s="2">
        <v>12</v>
      </c>
      <c r="E467" s="2">
        <v>19</v>
      </c>
      <c r="F467" s="2">
        <v>18</v>
      </c>
      <c r="G467" s="2">
        <v>22</v>
      </c>
      <c r="H467">
        <v>22</v>
      </c>
    </row>
    <row r="468" spans="1:8" x14ac:dyDescent="0.35">
      <c r="B468" t="s">
        <v>47</v>
      </c>
      <c r="C468" s="2">
        <v>37</v>
      </c>
      <c r="E468" s="2">
        <v>179</v>
      </c>
      <c r="F468" s="2">
        <v>184</v>
      </c>
      <c r="G468" s="2">
        <v>161</v>
      </c>
      <c r="H468">
        <v>35</v>
      </c>
    </row>
    <row r="469" spans="1:8" x14ac:dyDescent="0.35">
      <c r="B469" t="s">
        <v>0</v>
      </c>
      <c r="C469" s="2">
        <v>13</v>
      </c>
      <c r="E469" s="2">
        <v>13</v>
      </c>
      <c r="F469" s="2">
        <v>13</v>
      </c>
      <c r="G469" s="2">
        <v>13</v>
      </c>
      <c r="H469">
        <v>13</v>
      </c>
    </row>
    <row r="470" spans="1:8" ht="15" thickBot="1" x14ac:dyDescent="0.4">
      <c r="B470" s="16" t="s">
        <v>110</v>
      </c>
      <c r="C470" s="14">
        <f>SUM(C455:C469)</f>
        <v>1142</v>
      </c>
      <c r="D470" s="14">
        <f t="shared" ref="D470:E470" si="35">SUM(D455:D469)</f>
        <v>0</v>
      </c>
      <c r="E470" s="14">
        <f t="shared" si="35"/>
        <v>3223</v>
      </c>
      <c r="F470" s="14">
        <f>SUM(F455:F469)</f>
        <v>3440</v>
      </c>
      <c r="G470" s="14">
        <f>SUM(G455:G469)</f>
        <v>2743</v>
      </c>
      <c r="H470" s="14">
        <f>SUM(H455:H469)</f>
        <v>1768</v>
      </c>
    </row>
    <row r="471" spans="1:8" x14ac:dyDescent="0.35">
      <c r="C471" s="2"/>
    </row>
    <row r="472" spans="1:8" x14ac:dyDescent="0.35">
      <c r="A472" s="6" t="s">
        <v>1</v>
      </c>
      <c r="B472" s="6" t="s">
        <v>110</v>
      </c>
      <c r="C472" s="15">
        <f>SUM(C488,C505,C522)</f>
        <v>57793.319999999992</v>
      </c>
      <c r="D472" s="15">
        <f t="shared" ref="D472:E472" si="36">SUM(D488,D505,D522)</f>
        <v>0</v>
      </c>
      <c r="E472" s="15">
        <f t="shared" si="36"/>
        <v>53986.600000000006</v>
      </c>
      <c r="F472" s="58">
        <f>F488+F522+F505</f>
        <v>47271.088000000003</v>
      </c>
      <c r="G472" s="58">
        <f>G488+G522+G505</f>
        <v>42130.71744</v>
      </c>
      <c r="H472" s="58">
        <f>H488+H522+H505</f>
        <v>37247.591347200003</v>
      </c>
    </row>
    <row r="473" spans="1:8" x14ac:dyDescent="0.35">
      <c r="A473" t="s">
        <v>3</v>
      </c>
      <c r="B473" t="s">
        <v>34</v>
      </c>
      <c r="C473" s="2">
        <v>12605.12</v>
      </c>
      <c r="D473" s="2"/>
      <c r="E473" s="2">
        <v>10924.32</v>
      </c>
      <c r="F473" s="2">
        <v>9613.4015999999992</v>
      </c>
      <c r="G473" s="2">
        <v>8459.7934079999995</v>
      </c>
      <c r="H473" s="2">
        <v>7444.61819904</v>
      </c>
    </row>
    <row r="474" spans="1:8" x14ac:dyDescent="0.35">
      <c r="B474" t="s">
        <v>35</v>
      </c>
      <c r="C474" s="2">
        <v>246.4</v>
      </c>
      <c r="D474" s="2"/>
      <c r="E474" s="2">
        <v>66</v>
      </c>
      <c r="F474" s="2">
        <v>58.08</v>
      </c>
      <c r="G474" s="2">
        <v>51.110399999999998</v>
      </c>
      <c r="H474" s="2">
        <v>44.977151999999997</v>
      </c>
    </row>
    <row r="475" spans="1:8" x14ac:dyDescent="0.35">
      <c r="B475" t="s">
        <v>36</v>
      </c>
      <c r="C475" s="2">
        <v>624.79999999999995</v>
      </c>
      <c r="D475" s="2"/>
      <c r="E475" s="2">
        <v>614.24</v>
      </c>
      <c r="F475" s="2">
        <v>540.53120000000001</v>
      </c>
      <c r="G475" s="2">
        <v>475.66745600000002</v>
      </c>
      <c r="H475" s="2">
        <v>418.58736128000004</v>
      </c>
    </row>
    <row r="476" spans="1:8" x14ac:dyDescent="0.35">
      <c r="B476" t="s">
        <v>37</v>
      </c>
      <c r="C476" s="2">
        <v>81.84</v>
      </c>
      <c r="D476" s="2"/>
      <c r="E476" s="2">
        <v>65.12</v>
      </c>
      <c r="F476" s="2">
        <v>57.305600000000005</v>
      </c>
      <c r="G476" s="2">
        <v>50.428928000000006</v>
      </c>
      <c r="H476" s="2">
        <v>44.377456640000005</v>
      </c>
    </row>
    <row r="477" spans="1:8" x14ac:dyDescent="0.35">
      <c r="B477" t="s">
        <v>38</v>
      </c>
      <c r="C477" s="2">
        <v>91.52</v>
      </c>
      <c r="D477" s="2"/>
      <c r="E477" s="2">
        <v>92.4</v>
      </c>
      <c r="F477" s="2">
        <v>81.312000000000012</v>
      </c>
      <c r="G477" s="2">
        <v>71.554560000000009</v>
      </c>
      <c r="H477" s="2">
        <v>62.968012800000011</v>
      </c>
    </row>
    <row r="478" spans="1:8" x14ac:dyDescent="0.35">
      <c r="B478" t="s">
        <v>39</v>
      </c>
      <c r="C478" s="2">
        <v>110.88</v>
      </c>
      <c r="D478" s="2"/>
      <c r="E478" s="2">
        <v>101.2</v>
      </c>
      <c r="F478" s="2">
        <v>89.055999999999997</v>
      </c>
      <c r="G478" s="2">
        <v>78.369280000000003</v>
      </c>
      <c r="H478" s="2">
        <v>68.964966400000009</v>
      </c>
    </row>
    <row r="479" spans="1:8" x14ac:dyDescent="0.35">
      <c r="B479" t="s">
        <v>40</v>
      </c>
      <c r="C479" s="2">
        <v>2515.92</v>
      </c>
      <c r="D479" s="2"/>
      <c r="E479" s="2">
        <v>1491.6</v>
      </c>
      <c r="F479" s="2">
        <v>1312.6079999999999</v>
      </c>
      <c r="G479" s="2">
        <v>1155.0950399999999</v>
      </c>
      <c r="H479" s="2">
        <v>1016.4836352</v>
      </c>
    </row>
    <row r="480" spans="1:8" x14ac:dyDescent="0.35">
      <c r="B480" t="s">
        <v>41</v>
      </c>
      <c r="C480" s="2">
        <v>1213.52</v>
      </c>
      <c r="D480" s="2"/>
      <c r="E480" s="2">
        <v>1709.84</v>
      </c>
      <c r="F480" s="2">
        <v>1504.6591999999998</v>
      </c>
      <c r="G480" s="2">
        <v>1324.1000959999999</v>
      </c>
      <c r="H480" s="2">
        <v>1165.20808448</v>
      </c>
    </row>
    <row r="481" spans="1:8" x14ac:dyDescent="0.35">
      <c r="B481" t="s">
        <v>42</v>
      </c>
      <c r="C481" s="2">
        <v>1723.92</v>
      </c>
      <c r="D481" s="2"/>
      <c r="E481" s="2">
        <v>2985.84</v>
      </c>
      <c r="F481" s="2">
        <v>2627.5392000000002</v>
      </c>
      <c r="G481" s="2">
        <v>2312.234496</v>
      </c>
      <c r="H481" s="2">
        <v>2034.76635648</v>
      </c>
    </row>
    <row r="482" spans="1:8" x14ac:dyDescent="0.35">
      <c r="B482" t="s">
        <v>43</v>
      </c>
      <c r="C482" s="2">
        <v>107.36</v>
      </c>
      <c r="D482" s="2"/>
      <c r="E482" s="2">
        <v>47.52</v>
      </c>
      <c r="F482" s="2">
        <v>41.817600000000006</v>
      </c>
      <c r="G482" s="2">
        <v>36.799488000000004</v>
      </c>
      <c r="H482" s="2">
        <v>32.383549440000003</v>
      </c>
    </row>
    <row r="483" spans="1:8" x14ac:dyDescent="0.35">
      <c r="B483" t="s">
        <v>44</v>
      </c>
      <c r="C483" s="2">
        <v>621.28</v>
      </c>
      <c r="D483" s="2"/>
      <c r="E483" s="2">
        <v>477.84</v>
      </c>
      <c r="F483" s="2">
        <v>420.49919999999997</v>
      </c>
      <c r="G483" s="2">
        <v>370.03929599999998</v>
      </c>
      <c r="H483" s="2">
        <v>325.63458048000001</v>
      </c>
    </row>
    <row r="484" spans="1:8" x14ac:dyDescent="0.35">
      <c r="B484" t="s">
        <v>45</v>
      </c>
      <c r="C484" s="2">
        <v>14293.84</v>
      </c>
      <c r="D484" s="2"/>
      <c r="E484" s="2">
        <v>11952.16</v>
      </c>
      <c r="F484" s="2">
        <v>10517.900799999999</v>
      </c>
      <c r="G484" s="2">
        <v>9255.7527040000004</v>
      </c>
      <c r="H484" s="2">
        <v>8145.0623795200008</v>
      </c>
    </row>
    <row r="485" spans="1:8" x14ac:dyDescent="0.35">
      <c r="B485" t="s">
        <v>46</v>
      </c>
      <c r="C485" s="2">
        <v>464.64</v>
      </c>
      <c r="D485" s="2"/>
      <c r="E485" s="2">
        <v>703.12</v>
      </c>
      <c r="F485" s="2">
        <v>618.74559999999997</v>
      </c>
      <c r="G485" s="2">
        <v>544.496128</v>
      </c>
      <c r="H485" s="2">
        <v>479.15659263999999</v>
      </c>
    </row>
    <row r="486" spans="1:8" x14ac:dyDescent="0.35">
      <c r="B486" t="s">
        <v>47</v>
      </c>
      <c r="C486" s="2">
        <v>2102.3200000000002</v>
      </c>
      <c r="D486" s="2"/>
      <c r="E486" s="2">
        <v>2091.7600000000002</v>
      </c>
      <c r="F486" s="2">
        <v>1840.7488000000003</v>
      </c>
      <c r="G486" s="2">
        <v>1619.8589440000003</v>
      </c>
      <c r="H486" s="2">
        <v>1425.4758707200003</v>
      </c>
    </row>
    <row r="487" spans="1:8" x14ac:dyDescent="0.35">
      <c r="B487" t="s">
        <v>0</v>
      </c>
      <c r="C487" s="2">
        <v>26.4</v>
      </c>
      <c r="D487" s="2"/>
      <c r="E487" s="2">
        <v>22</v>
      </c>
      <c r="F487" s="2">
        <v>19.36</v>
      </c>
      <c r="G487" s="2">
        <v>17.036799999999999</v>
      </c>
      <c r="H487" s="2">
        <v>14.992383999999999</v>
      </c>
    </row>
    <row r="488" spans="1:8" ht="15" thickBot="1" x14ac:dyDescent="0.4">
      <c r="B488" s="16" t="s">
        <v>110</v>
      </c>
      <c r="C488" s="14">
        <f>SUM(C473:C487)</f>
        <v>36829.759999999995</v>
      </c>
      <c r="D488" s="14">
        <f t="shared" ref="D488:E488" si="37">SUM(D473:D487)</f>
        <v>0</v>
      </c>
      <c r="E488" s="14">
        <f t="shared" si="37"/>
        <v>33344.959999999999</v>
      </c>
      <c r="F488" s="14">
        <f>SUM(F473:F487)</f>
        <v>29343.5648</v>
      </c>
      <c r="G488" s="14">
        <f>SUM(G473:G487)</f>
        <v>25822.337024</v>
      </c>
      <c r="H488" s="14">
        <f>SUM(H473:H487)</f>
        <v>22723.656581120002</v>
      </c>
    </row>
    <row r="489" spans="1:8" x14ac:dyDescent="0.35">
      <c r="C489" s="2"/>
    </row>
    <row r="490" spans="1:8" x14ac:dyDescent="0.35">
      <c r="A490" t="s">
        <v>59</v>
      </c>
      <c r="B490" t="s">
        <v>34</v>
      </c>
      <c r="C490" s="2">
        <v>5900.4</v>
      </c>
      <c r="D490" s="2"/>
      <c r="E490" s="2">
        <v>4995.76</v>
      </c>
      <c r="F490" s="2">
        <v>4396.2687999999998</v>
      </c>
      <c r="G490" s="2">
        <v>3868.7165439999999</v>
      </c>
      <c r="H490" s="2">
        <v>3404.4705587200001</v>
      </c>
    </row>
    <row r="491" spans="1:8" x14ac:dyDescent="0.35">
      <c r="B491" t="s">
        <v>35</v>
      </c>
      <c r="C491" s="2">
        <v>88.88</v>
      </c>
      <c r="D491" s="2"/>
      <c r="E491" s="2">
        <v>43.12</v>
      </c>
      <c r="F491" s="2">
        <v>37.945599999999999</v>
      </c>
      <c r="G491" s="2">
        <v>33.392128</v>
      </c>
      <c r="H491" s="2">
        <v>29.385072640000001</v>
      </c>
    </row>
    <row r="492" spans="1:8" x14ac:dyDescent="0.35">
      <c r="B492" t="s">
        <v>36</v>
      </c>
      <c r="C492" s="2">
        <v>350.24</v>
      </c>
      <c r="D492" s="2"/>
      <c r="E492" s="2">
        <v>366.08</v>
      </c>
      <c r="F492" s="2">
        <v>322.15039999999999</v>
      </c>
      <c r="G492" s="2">
        <v>283.49235199999998</v>
      </c>
      <c r="H492" s="2">
        <v>249.47326975999999</v>
      </c>
    </row>
    <row r="493" spans="1:8" x14ac:dyDescent="0.35">
      <c r="B493" t="s">
        <v>37</v>
      </c>
      <c r="C493" s="2">
        <v>55.44</v>
      </c>
      <c r="D493" s="2"/>
      <c r="E493" s="2">
        <v>38.72</v>
      </c>
      <c r="F493" s="2">
        <v>34.073599999999999</v>
      </c>
      <c r="G493" s="2">
        <v>29.984767999999999</v>
      </c>
      <c r="H493" s="2">
        <v>26.386595839999998</v>
      </c>
    </row>
    <row r="494" spans="1:8" x14ac:dyDescent="0.35">
      <c r="B494" t="s">
        <v>38</v>
      </c>
      <c r="C494" s="2">
        <v>82.72</v>
      </c>
      <c r="D494" s="2"/>
      <c r="E494" s="2">
        <v>78.320000000000007</v>
      </c>
      <c r="F494" s="2">
        <v>68.921600000000012</v>
      </c>
      <c r="G494" s="2">
        <v>60.651008000000012</v>
      </c>
      <c r="H494" s="2">
        <v>53.372887040000009</v>
      </c>
    </row>
    <row r="495" spans="1:8" x14ac:dyDescent="0.35">
      <c r="B495" t="s">
        <v>39</v>
      </c>
      <c r="C495" s="2">
        <v>79.2</v>
      </c>
      <c r="D495" s="2"/>
      <c r="E495" s="2">
        <v>54.56</v>
      </c>
      <c r="F495" s="2">
        <v>48.012800000000006</v>
      </c>
      <c r="G495" s="2">
        <v>42.251264000000006</v>
      </c>
      <c r="H495" s="2">
        <v>37.181112320000004</v>
      </c>
    </row>
    <row r="496" spans="1:8" x14ac:dyDescent="0.35">
      <c r="B496" t="s">
        <v>40</v>
      </c>
      <c r="C496" s="2">
        <v>1129.92</v>
      </c>
      <c r="D496" s="2"/>
      <c r="E496" s="2">
        <v>695.2</v>
      </c>
      <c r="F496" s="2">
        <v>611.77600000000007</v>
      </c>
      <c r="G496" s="2">
        <v>538.36288000000002</v>
      </c>
      <c r="H496" s="2">
        <v>473.7593344</v>
      </c>
    </row>
    <row r="497" spans="1:8" x14ac:dyDescent="0.35">
      <c r="B497" t="s">
        <v>41</v>
      </c>
      <c r="C497" s="2">
        <v>766.48</v>
      </c>
      <c r="D497" s="2"/>
      <c r="E497" s="2">
        <v>1006.72</v>
      </c>
      <c r="F497" s="2">
        <v>885.91359999999997</v>
      </c>
      <c r="G497" s="2">
        <v>779.60396800000001</v>
      </c>
      <c r="H497" s="2">
        <v>686.05149184000004</v>
      </c>
    </row>
    <row r="498" spans="1:8" x14ac:dyDescent="0.35">
      <c r="B498" t="s">
        <v>42</v>
      </c>
      <c r="C498" s="2">
        <v>799.92</v>
      </c>
      <c r="D498" s="2"/>
      <c r="E498" s="2">
        <v>1528.56</v>
      </c>
      <c r="F498" s="2">
        <v>1345.1327999999999</v>
      </c>
      <c r="G498" s="2">
        <v>1183.716864</v>
      </c>
      <c r="H498" s="2">
        <v>1041.67084032</v>
      </c>
    </row>
    <row r="499" spans="1:8" x14ac:dyDescent="0.35">
      <c r="B499" t="s">
        <v>43</v>
      </c>
      <c r="C499" s="2">
        <v>55.44</v>
      </c>
      <c r="D499" s="2"/>
      <c r="E499" s="2">
        <v>27.28</v>
      </c>
      <c r="F499" s="2">
        <v>24.006400000000003</v>
      </c>
      <c r="G499" s="2">
        <v>21.125632000000003</v>
      </c>
      <c r="H499" s="2">
        <v>18.590556160000002</v>
      </c>
    </row>
    <row r="500" spans="1:8" x14ac:dyDescent="0.35">
      <c r="B500" t="s">
        <v>44</v>
      </c>
      <c r="C500" s="2">
        <v>307.12</v>
      </c>
      <c r="D500" s="2"/>
      <c r="E500" s="2">
        <v>246.4</v>
      </c>
      <c r="F500" s="2">
        <v>216.83199999999999</v>
      </c>
      <c r="G500" s="2">
        <v>190.81216000000001</v>
      </c>
      <c r="H500" s="2">
        <v>167.91470080000002</v>
      </c>
    </row>
    <row r="501" spans="1:8" x14ac:dyDescent="0.35">
      <c r="B501" t="s">
        <v>45</v>
      </c>
      <c r="C501" s="2">
        <v>8019.44</v>
      </c>
      <c r="D501" s="2"/>
      <c r="E501" s="2">
        <v>6490</v>
      </c>
      <c r="F501" s="2">
        <v>5711.2</v>
      </c>
      <c r="G501" s="2">
        <v>5025.8559999999998</v>
      </c>
      <c r="H501" s="2">
        <v>4422.7532799999999</v>
      </c>
    </row>
    <row r="502" spans="1:8" x14ac:dyDescent="0.35">
      <c r="B502" t="s">
        <v>46</v>
      </c>
      <c r="C502" s="2">
        <v>230.56</v>
      </c>
      <c r="D502" s="2"/>
      <c r="E502" s="2">
        <v>382.8</v>
      </c>
      <c r="F502" s="2">
        <v>336.86400000000003</v>
      </c>
      <c r="G502" s="2">
        <v>296.44032000000004</v>
      </c>
      <c r="H502" s="2">
        <v>260.86748160000002</v>
      </c>
    </row>
    <row r="503" spans="1:8" x14ac:dyDescent="0.35">
      <c r="B503" t="s">
        <v>47</v>
      </c>
      <c r="C503" s="2">
        <v>964.48</v>
      </c>
      <c r="D503" s="2"/>
      <c r="E503" s="2">
        <v>975.04</v>
      </c>
      <c r="F503" s="2">
        <v>858.03519999999992</v>
      </c>
      <c r="G503" s="2">
        <v>755.07097599999997</v>
      </c>
      <c r="H503" s="2">
        <v>664.46245887999999</v>
      </c>
    </row>
    <row r="504" spans="1:8" x14ac:dyDescent="0.35">
      <c r="B504" t="s">
        <v>0</v>
      </c>
      <c r="C504" s="2">
        <v>12.32</v>
      </c>
      <c r="D504" s="2"/>
      <c r="E504" s="2">
        <v>14.08</v>
      </c>
      <c r="F504" s="2">
        <v>12.3904</v>
      </c>
      <c r="G504" s="2">
        <v>10.903551999999999</v>
      </c>
      <c r="H504" s="2">
        <v>9.5951257600000002</v>
      </c>
    </row>
    <row r="505" spans="1:8" ht="15" thickBot="1" x14ac:dyDescent="0.4">
      <c r="B505" s="16" t="s">
        <v>110</v>
      </c>
      <c r="C505" s="14">
        <f>SUM(C490:C504)</f>
        <v>18842.560000000001</v>
      </c>
      <c r="D505" s="14">
        <f t="shared" ref="D505:E505" si="38">SUM(D490:D504)</f>
        <v>0</v>
      </c>
      <c r="E505" s="14">
        <f t="shared" si="38"/>
        <v>16942.640000000003</v>
      </c>
      <c r="F505" s="14">
        <f>SUM(F490:F504)</f>
        <v>14909.5232</v>
      </c>
      <c r="G505" s="14">
        <f>SUM(G490:G504)</f>
        <v>13120.380416</v>
      </c>
      <c r="H505" s="14">
        <f>SUM(H490:H504)</f>
        <v>11545.934766080001</v>
      </c>
    </row>
    <row r="506" spans="1:8" x14ac:dyDescent="0.35">
      <c r="C506" s="2"/>
    </row>
    <row r="507" spans="1:8" x14ac:dyDescent="0.35">
      <c r="A507" t="s">
        <v>12</v>
      </c>
      <c r="B507" t="s">
        <v>34</v>
      </c>
      <c r="C507" s="2">
        <v>664</v>
      </c>
      <c r="D507" s="2"/>
      <c r="E507" s="2">
        <v>1142</v>
      </c>
      <c r="F507" s="2">
        <v>982</v>
      </c>
      <c r="G507" s="2">
        <v>980</v>
      </c>
      <c r="H507">
        <v>1414</v>
      </c>
    </row>
    <row r="508" spans="1:8" x14ac:dyDescent="0.35">
      <c r="B508" t="s">
        <v>35</v>
      </c>
      <c r="C508" s="2">
        <v>3</v>
      </c>
      <c r="D508" s="2"/>
      <c r="E508" s="2">
        <v>4</v>
      </c>
      <c r="F508" s="2">
        <v>4</v>
      </c>
      <c r="G508" s="2">
        <v>6</v>
      </c>
      <c r="H508">
        <v>7</v>
      </c>
    </row>
    <row r="509" spans="1:8" x14ac:dyDescent="0.35">
      <c r="B509" t="s">
        <v>36</v>
      </c>
      <c r="C509" s="2">
        <v>42</v>
      </c>
      <c r="D509" s="2"/>
      <c r="E509" s="2">
        <v>57</v>
      </c>
      <c r="F509" s="2">
        <v>53</v>
      </c>
      <c r="G509" s="2">
        <v>51</v>
      </c>
      <c r="H509">
        <v>55</v>
      </c>
    </row>
    <row r="510" spans="1:8" x14ac:dyDescent="0.35">
      <c r="B510" t="s">
        <v>37</v>
      </c>
      <c r="C510" s="2">
        <v>3</v>
      </c>
      <c r="D510" s="2"/>
      <c r="E510" s="2">
        <v>2</v>
      </c>
      <c r="F510" s="2">
        <v>1</v>
      </c>
      <c r="G510" s="91">
        <v>0</v>
      </c>
      <c r="H510">
        <v>0</v>
      </c>
    </row>
    <row r="511" spans="1:8" x14ac:dyDescent="0.35">
      <c r="B511" t="s">
        <v>38</v>
      </c>
      <c r="C511" s="2">
        <v>6</v>
      </c>
      <c r="D511" s="2"/>
      <c r="E511" s="2">
        <v>5</v>
      </c>
      <c r="F511" s="2">
        <v>6</v>
      </c>
      <c r="G511" s="2">
        <v>6</v>
      </c>
      <c r="H511">
        <v>6</v>
      </c>
    </row>
    <row r="512" spans="1:8" x14ac:dyDescent="0.35">
      <c r="B512" t="s">
        <v>39</v>
      </c>
      <c r="C512" s="2">
        <v>1</v>
      </c>
      <c r="D512" s="2"/>
      <c r="E512" s="2">
        <v>2</v>
      </c>
      <c r="F512" s="2">
        <v>2</v>
      </c>
      <c r="G512" s="91">
        <v>0</v>
      </c>
      <c r="H512">
        <v>1</v>
      </c>
    </row>
    <row r="513" spans="2:8" x14ac:dyDescent="0.35">
      <c r="B513" t="s">
        <v>40</v>
      </c>
      <c r="C513" s="2">
        <v>135</v>
      </c>
      <c r="D513" s="2"/>
      <c r="E513" s="2">
        <v>228</v>
      </c>
      <c r="F513" s="2">
        <v>147</v>
      </c>
      <c r="G513" s="2">
        <v>154</v>
      </c>
      <c r="H513">
        <v>93</v>
      </c>
    </row>
    <row r="514" spans="2:8" x14ac:dyDescent="0.35">
      <c r="B514" t="s">
        <v>41</v>
      </c>
      <c r="C514" s="2">
        <v>45</v>
      </c>
      <c r="D514" s="2"/>
      <c r="E514" s="2">
        <v>75</v>
      </c>
      <c r="F514" s="2">
        <v>63</v>
      </c>
      <c r="G514" s="2">
        <v>78</v>
      </c>
      <c r="H514">
        <v>60</v>
      </c>
    </row>
    <row r="515" spans="2:8" x14ac:dyDescent="0.35">
      <c r="B515" t="s">
        <v>42</v>
      </c>
      <c r="C515" s="2">
        <v>87</v>
      </c>
      <c r="D515" s="2"/>
      <c r="E515" s="2">
        <v>110</v>
      </c>
      <c r="F515" s="2">
        <v>140</v>
      </c>
      <c r="G515" s="2">
        <v>99</v>
      </c>
      <c r="H515">
        <v>73</v>
      </c>
    </row>
    <row r="516" spans="2:8" x14ac:dyDescent="0.35">
      <c r="B516" t="s">
        <v>43</v>
      </c>
      <c r="C516" s="2">
        <v>9</v>
      </c>
      <c r="D516" s="2"/>
      <c r="E516" s="2">
        <v>2</v>
      </c>
      <c r="F516" s="2">
        <v>3</v>
      </c>
      <c r="G516" s="2">
        <v>1</v>
      </c>
      <c r="H516">
        <v>0</v>
      </c>
    </row>
    <row r="517" spans="2:8" x14ac:dyDescent="0.35">
      <c r="B517" t="s">
        <v>44</v>
      </c>
      <c r="C517" s="2">
        <v>22</v>
      </c>
      <c r="D517" s="2"/>
      <c r="E517" s="2">
        <v>38</v>
      </c>
      <c r="F517" s="2">
        <v>29</v>
      </c>
      <c r="G517" s="91">
        <v>0</v>
      </c>
      <c r="H517">
        <v>14</v>
      </c>
    </row>
    <row r="518" spans="2:8" x14ac:dyDescent="0.35">
      <c r="B518" t="s">
        <v>45</v>
      </c>
      <c r="C518" s="2">
        <v>1011</v>
      </c>
      <c r="D518" s="2"/>
      <c r="E518" s="2">
        <v>1852</v>
      </c>
      <c r="F518" s="2">
        <v>1444</v>
      </c>
      <c r="G518" s="2">
        <v>1671</v>
      </c>
      <c r="H518">
        <v>1131</v>
      </c>
    </row>
    <row r="519" spans="2:8" x14ac:dyDescent="0.35">
      <c r="B519" t="s">
        <v>46</v>
      </c>
      <c r="C519" s="2">
        <v>18</v>
      </c>
      <c r="D519" s="2"/>
      <c r="E519" s="2">
        <v>32</v>
      </c>
      <c r="F519" s="2">
        <v>35</v>
      </c>
      <c r="G519" s="2">
        <v>39</v>
      </c>
      <c r="H519">
        <v>45</v>
      </c>
    </row>
    <row r="520" spans="2:8" x14ac:dyDescent="0.35">
      <c r="B520" t="s">
        <v>47</v>
      </c>
      <c r="C520" s="2">
        <v>75</v>
      </c>
      <c r="D520" s="2"/>
      <c r="E520" s="2">
        <v>150</v>
      </c>
      <c r="F520" s="2">
        <v>109</v>
      </c>
      <c r="G520" s="2">
        <v>97</v>
      </c>
      <c r="H520">
        <v>79</v>
      </c>
    </row>
    <row r="521" spans="2:8" x14ac:dyDescent="0.35">
      <c r="B521" t="s">
        <v>0</v>
      </c>
      <c r="C521" s="2">
        <v>0</v>
      </c>
      <c r="D521" s="2"/>
      <c r="E521" s="2">
        <v>0</v>
      </c>
      <c r="F521" s="2">
        <v>0</v>
      </c>
      <c r="G521" s="2">
        <v>6</v>
      </c>
      <c r="H521">
        <v>0</v>
      </c>
    </row>
    <row r="522" spans="2:8" ht="15" thickBot="1" x14ac:dyDescent="0.4">
      <c r="B522" s="16" t="s">
        <v>110</v>
      </c>
      <c r="C522" s="14">
        <f>SUM(C507:C521)</f>
        <v>2121</v>
      </c>
      <c r="D522" s="14">
        <f t="shared" ref="D522:E522" si="39">SUM(D507:D521)</f>
        <v>0</v>
      </c>
      <c r="E522" s="14">
        <f t="shared" si="39"/>
        <v>3699</v>
      </c>
      <c r="F522" s="14">
        <f>SUM(F507:F521)</f>
        <v>3018</v>
      </c>
      <c r="G522" s="14">
        <f>SUM(G507:G521)</f>
        <v>3188</v>
      </c>
      <c r="H522" s="14">
        <f>SUM(H507:H521)</f>
        <v>2978</v>
      </c>
    </row>
  </sheetData>
  <sheetProtection algorithmName="SHA-512" hashValue="FMSUXYSQZrB+Y6lo4w9FGPieEx5QMpDGFBVoO6Wn3xCYQzF+4qccO9WpCUnYBbw/QoWUBCqklYdexuOzC7IGzA==" saltValue="1aXha/dYTbzpmfBzdv/3HA==" spinCount="100000" sheet="1" objects="1" scenarios="1"/>
  <mergeCells count="1">
    <mergeCell ref="A1:C1"/>
  </mergeCells>
  <pageMargins left="0.25" right="0.25" top="0.75" bottom="0.75" header="0.3" footer="0.3"/>
  <pageSetup paperSize="9" scale="71" fitToHeight="0" orientation="portrait" r:id="rId1"/>
  <headerFooter>
    <oddFooter>&amp;C_x000D_&amp;1#&amp;"Calibri"&amp;10&amp;KFF0000 Public</oddFooter>
  </headerFooter>
  <rowBreaks count="9" manualBreakCount="9">
    <brk id="54" max="16383" man="1"/>
    <brk id="107" max="16383" man="1"/>
    <brk id="158" max="16383" man="1"/>
    <brk id="211" max="16383" man="1"/>
    <brk id="262" max="16383" man="1"/>
    <brk id="314" max="16383" man="1"/>
    <brk id="366" max="16383" man="1"/>
    <brk id="418" max="16383" man="1"/>
    <brk id="47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04"/>
  <sheetViews>
    <sheetView zoomScaleNormal="100" zoomScaleSheetLayoutView="55" zoomScalePageLayoutView="25" workbookViewId="0">
      <selection activeCell="M26" sqref="M26"/>
    </sheetView>
  </sheetViews>
  <sheetFormatPr defaultRowHeight="14.5" x14ac:dyDescent="0.35"/>
  <cols>
    <col min="1" max="1" width="69.81640625" bestFit="1" customWidth="1"/>
    <col min="2" max="2" width="14.7265625" bestFit="1" customWidth="1"/>
    <col min="3" max="3" width="9.453125" bestFit="1" customWidth="1"/>
    <col min="4" max="5" width="9.81640625" bestFit="1" customWidth="1"/>
    <col min="6" max="6" width="11.54296875" bestFit="1" customWidth="1"/>
    <col min="7" max="8" width="10.6328125" style="2" bestFit="1" customWidth="1"/>
  </cols>
  <sheetData>
    <row r="1" spans="1:11" ht="27.65" customHeight="1" x14ac:dyDescent="0.35">
      <c r="A1" s="153" t="s">
        <v>2</v>
      </c>
      <c r="B1" s="153"/>
      <c r="C1" s="153"/>
      <c r="D1" s="153"/>
      <c r="E1" s="153"/>
      <c r="F1" s="153"/>
      <c r="G1" s="153"/>
      <c r="H1"/>
    </row>
    <row r="2" spans="1:11" x14ac:dyDescent="0.35">
      <c r="C2" s="1">
        <v>2018</v>
      </c>
      <c r="D2" s="1">
        <v>2019</v>
      </c>
      <c r="E2" s="57">
        <v>2020</v>
      </c>
      <c r="F2" s="1">
        <v>2021</v>
      </c>
      <c r="G2" s="1">
        <v>2022</v>
      </c>
      <c r="H2" s="57">
        <v>2023</v>
      </c>
    </row>
    <row r="3" spans="1:11" ht="20.149999999999999" customHeight="1" x14ac:dyDescent="0.35">
      <c r="A3" s="5" t="s">
        <v>267</v>
      </c>
      <c r="B3" s="5"/>
      <c r="C3" s="5"/>
      <c r="D3" s="5"/>
      <c r="E3" s="5"/>
      <c r="F3" s="4"/>
      <c r="G3" s="112"/>
      <c r="H3" s="112"/>
    </row>
    <row r="4" spans="1:11" ht="19.5" customHeight="1" x14ac:dyDescent="0.35">
      <c r="A4" s="5" t="s">
        <v>158</v>
      </c>
      <c r="B4" s="4"/>
      <c r="C4" s="4"/>
      <c r="D4" s="4"/>
      <c r="E4" s="4"/>
      <c r="F4" s="4"/>
      <c r="G4" s="112"/>
      <c r="H4" s="112"/>
    </row>
    <row r="5" spans="1:11" x14ac:dyDescent="0.35">
      <c r="A5" s="6" t="s">
        <v>111</v>
      </c>
      <c r="B5" s="6" t="s">
        <v>11</v>
      </c>
      <c r="C5" s="15">
        <f>SUM(C11,C18)</f>
        <v>100040</v>
      </c>
      <c r="D5" s="15">
        <f>SUM(D11,D18)</f>
        <v>121523</v>
      </c>
      <c r="E5" s="15">
        <f>SUM(E11,E18)</f>
        <v>158656</v>
      </c>
      <c r="F5" s="58">
        <f>F11+F18</f>
        <v>210239</v>
      </c>
      <c r="G5" s="58">
        <f>G11+G18</f>
        <v>245013</v>
      </c>
      <c r="H5" s="58">
        <f>H11+H18</f>
        <v>289178</v>
      </c>
    </row>
    <row r="6" spans="1:11" x14ac:dyDescent="0.35">
      <c r="A6" s="3" t="s">
        <v>3</v>
      </c>
      <c r="B6" t="s">
        <v>14</v>
      </c>
      <c r="C6" s="2">
        <v>19</v>
      </c>
      <c r="D6" s="2">
        <v>55</v>
      </c>
      <c r="E6">
        <v>17</v>
      </c>
      <c r="F6" s="2">
        <v>577</v>
      </c>
      <c r="G6" s="2">
        <v>802</v>
      </c>
      <c r="H6" s="2">
        <v>946</v>
      </c>
    </row>
    <row r="7" spans="1:11" x14ac:dyDescent="0.35">
      <c r="A7" s="3"/>
      <c r="B7" t="s">
        <v>15</v>
      </c>
      <c r="C7" s="2">
        <v>1506</v>
      </c>
      <c r="D7" s="2">
        <v>2509</v>
      </c>
      <c r="E7">
        <v>9279</v>
      </c>
      <c r="F7" s="2">
        <v>12576</v>
      </c>
      <c r="G7" s="2">
        <v>15749</v>
      </c>
      <c r="H7" s="2">
        <v>16517</v>
      </c>
    </row>
    <row r="8" spans="1:11" x14ac:dyDescent="0.35">
      <c r="A8" s="3"/>
      <c r="B8" t="s">
        <v>16</v>
      </c>
      <c r="C8" s="2">
        <v>26005</v>
      </c>
      <c r="D8" s="2">
        <v>29996</v>
      </c>
      <c r="E8">
        <v>35342</v>
      </c>
      <c r="F8" s="2">
        <v>44147</v>
      </c>
      <c r="G8" s="2">
        <v>47058</v>
      </c>
      <c r="H8" s="2">
        <v>55378</v>
      </c>
    </row>
    <row r="9" spans="1:11" x14ac:dyDescent="0.35">
      <c r="A9" s="3"/>
      <c r="B9" t="s">
        <v>17</v>
      </c>
      <c r="C9" s="2">
        <v>22359</v>
      </c>
      <c r="D9" s="2">
        <v>28275</v>
      </c>
      <c r="E9">
        <v>34674</v>
      </c>
      <c r="F9" s="2">
        <v>46371</v>
      </c>
      <c r="G9" s="2">
        <v>53218</v>
      </c>
      <c r="H9" s="2">
        <v>63264</v>
      </c>
    </row>
    <row r="10" spans="1:11" x14ac:dyDescent="0.35">
      <c r="A10" s="3"/>
      <c r="B10" t="s">
        <v>18</v>
      </c>
      <c r="C10" s="2">
        <v>6896</v>
      </c>
      <c r="D10" s="2">
        <v>8532</v>
      </c>
      <c r="E10">
        <v>9938</v>
      </c>
      <c r="F10" s="2">
        <v>13980</v>
      </c>
      <c r="G10" s="2">
        <v>17112</v>
      </c>
      <c r="H10" s="2">
        <v>24000</v>
      </c>
      <c r="K10" t="s">
        <v>375</v>
      </c>
    </row>
    <row r="11" spans="1:11" ht="15" thickBot="1" x14ac:dyDescent="0.4">
      <c r="A11" s="3"/>
      <c r="B11" s="16" t="s">
        <v>110</v>
      </c>
      <c r="C11" s="14">
        <f>SUM(C6:C10)</f>
        <v>56785</v>
      </c>
      <c r="D11" s="14">
        <f>SUM(D6:D10)</f>
        <v>69367</v>
      </c>
      <c r="E11" s="14">
        <f t="shared" ref="E11" si="0">SUM(E6:E10)</f>
        <v>89250</v>
      </c>
      <c r="F11" s="14">
        <f>SUM(F6:F10)</f>
        <v>117651</v>
      </c>
      <c r="G11" s="14">
        <f>SUM(G6:G10)</f>
        <v>133939</v>
      </c>
      <c r="H11" s="14">
        <f>SUM(H6:H10)</f>
        <v>160105</v>
      </c>
    </row>
    <row r="12" spans="1:11" x14ac:dyDescent="0.35">
      <c r="A12" s="3"/>
      <c r="C12" s="18"/>
      <c r="D12" s="18"/>
      <c r="F12" s="2"/>
    </row>
    <row r="13" spans="1:11" x14ac:dyDescent="0.35">
      <c r="A13" s="3" t="s">
        <v>9</v>
      </c>
      <c r="B13" t="s">
        <v>14</v>
      </c>
      <c r="C13" s="2">
        <v>19</v>
      </c>
      <c r="D13" s="2">
        <v>62</v>
      </c>
      <c r="E13">
        <v>15</v>
      </c>
      <c r="F13" s="2">
        <v>585</v>
      </c>
      <c r="G13" s="2">
        <v>829</v>
      </c>
      <c r="H13" s="2">
        <v>974</v>
      </c>
    </row>
    <row r="14" spans="1:11" x14ac:dyDescent="0.35">
      <c r="A14" s="3"/>
      <c r="B14" t="s">
        <v>15</v>
      </c>
      <c r="C14" s="2">
        <v>1342</v>
      </c>
      <c r="D14" s="2">
        <v>2311</v>
      </c>
      <c r="E14">
        <v>8805</v>
      </c>
      <c r="F14" s="2">
        <v>12090</v>
      </c>
      <c r="G14" s="2">
        <v>15521</v>
      </c>
      <c r="H14" s="2">
        <v>16264</v>
      </c>
    </row>
    <row r="15" spans="1:11" x14ac:dyDescent="0.35">
      <c r="A15" s="3"/>
      <c r="B15" t="s">
        <v>16</v>
      </c>
      <c r="C15" s="2">
        <v>22084</v>
      </c>
      <c r="D15" s="2">
        <v>24824</v>
      </c>
      <c r="E15">
        <v>29403</v>
      </c>
      <c r="F15" s="2">
        <v>36483</v>
      </c>
      <c r="G15" s="2">
        <v>41948</v>
      </c>
      <c r="H15" s="2">
        <v>47036</v>
      </c>
    </row>
    <row r="16" spans="1:11" x14ac:dyDescent="0.35">
      <c r="A16" s="3"/>
      <c r="B16" t="s">
        <v>17</v>
      </c>
      <c r="C16" s="2">
        <v>15730</v>
      </c>
      <c r="D16" s="2">
        <v>20133</v>
      </c>
      <c r="E16">
        <v>25410</v>
      </c>
      <c r="F16" s="2">
        <v>35009</v>
      </c>
      <c r="G16" s="2">
        <v>42184</v>
      </c>
      <c r="H16" s="2">
        <v>51187</v>
      </c>
    </row>
    <row r="17" spans="1:8" x14ac:dyDescent="0.35">
      <c r="A17" s="3"/>
      <c r="B17" t="s">
        <v>18</v>
      </c>
      <c r="C17" s="2">
        <v>4080</v>
      </c>
      <c r="D17" s="2">
        <v>4826</v>
      </c>
      <c r="E17">
        <v>5773</v>
      </c>
      <c r="F17" s="2">
        <v>8421</v>
      </c>
      <c r="G17" s="2">
        <v>10592</v>
      </c>
      <c r="H17" s="2">
        <v>13612</v>
      </c>
    </row>
    <row r="18" spans="1:8" ht="15" thickBot="1" x14ac:dyDescent="0.4">
      <c r="A18" s="3"/>
      <c r="B18" s="16" t="s">
        <v>110</v>
      </c>
      <c r="C18" s="14">
        <f>SUM(C13:C17)</f>
        <v>43255</v>
      </c>
      <c r="D18" s="14">
        <f>SUM(D13:D17)</f>
        <v>52156</v>
      </c>
      <c r="E18" s="14">
        <f t="shared" ref="E18" si="1">SUM(E13:E17)</f>
        <v>69406</v>
      </c>
      <c r="F18" s="14">
        <f>SUM(F13:F17)</f>
        <v>92588</v>
      </c>
      <c r="G18" s="14">
        <f>SUM(G13:G17)</f>
        <v>111074</v>
      </c>
      <c r="H18" s="14">
        <f>SUM(H13:H17)</f>
        <v>129073</v>
      </c>
    </row>
    <row r="19" spans="1:8" x14ac:dyDescent="0.35">
      <c r="A19" s="3"/>
      <c r="C19" s="18"/>
      <c r="D19" s="18"/>
    </row>
    <row r="20" spans="1:8" x14ac:dyDescent="0.35">
      <c r="A20" s="6" t="s">
        <v>112</v>
      </c>
      <c r="B20" s="6" t="s">
        <v>11</v>
      </c>
      <c r="C20" s="15">
        <f>SUM(C26,C33)</f>
        <v>78240</v>
      </c>
      <c r="D20" s="15">
        <f>SUM(D26,D33)</f>
        <v>99065</v>
      </c>
      <c r="E20" s="15">
        <f t="shared" ref="E20" si="2">SUM(E26,E33)</f>
        <v>110126</v>
      </c>
      <c r="F20" s="58">
        <f>F26+F33</f>
        <v>241027</v>
      </c>
      <c r="G20" s="58">
        <f>G26+G33</f>
        <v>243978</v>
      </c>
      <c r="H20" s="58">
        <f>H26+H33</f>
        <v>196151</v>
      </c>
    </row>
    <row r="21" spans="1:8" x14ac:dyDescent="0.35">
      <c r="A21" s="3" t="s">
        <v>3</v>
      </c>
      <c r="B21" t="s">
        <v>14</v>
      </c>
      <c r="C21" s="2">
        <v>0</v>
      </c>
      <c r="D21" s="2">
        <v>7</v>
      </c>
      <c r="E21">
        <v>0</v>
      </c>
      <c r="F21" s="2">
        <v>201</v>
      </c>
      <c r="G21" s="2">
        <v>187</v>
      </c>
      <c r="H21" s="2">
        <v>149</v>
      </c>
    </row>
    <row r="22" spans="1:8" x14ac:dyDescent="0.35">
      <c r="A22" s="3"/>
      <c r="B22" t="s">
        <v>15</v>
      </c>
      <c r="C22" s="2">
        <v>48</v>
      </c>
      <c r="D22" s="2">
        <v>837</v>
      </c>
      <c r="E22">
        <v>7642</v>
      </c>
      <c r="F22" s="2">
        <v>14104</v>
      </c>
      <c r="G22" s="2">
        <v>12411</v>
      </c>
      <c r="H22" s="2">
        <v>9262</v>
      </c>
    </row>
    <row r="23" spans="1:8" x14ac:dyDescent="0.35">
      <c r="A23" s="3"/>
      <c r="B23" t="s">
        <v>16</v>
      </c>
      <c r="C23" s="2">
        <v>19031</v>
      </c>
      <c r="D23" s="2">
        <v>24776</v>
      </c>
      <c r="E23">
        <v>23413</v>
      </c>
      <c r="F23" s="2">
        <v>45949</v>
      </c>
      <c r="G23" s="2">
        <v>43760</v>
      </c>
      <c r="H23" s="2">
        <v>34689</v>
      </c>
    </row>
    <row r="24" spans="1:8" x14ac:dyDescent="0.35">
      <c r="A24" s="3"/>
      <c r="B24" t="s">
        <v>17</v>
      </c>
      <c r="C24" s="2">
        <v>19882</v>
      </c>
      <c r="D24" s="2">
        <v>25063</v>
      </c>
      <c r="E24">
        <v>24455</v>
      </c>
      <c r="F24" s="2">
        <v>51284</v>
      </c>
      <c r="G24" s="2">
        <v>52840</v>
      </c>
      <c r="H24" s="2">
        <v>46431</v>
      </c>
    </row>
    <row r="25" spans="1:8" x14ac:dyDescent="0.35">
      <c r="A25" s="3"/>
      <c r="B25" t="s">
        <v>18</v>
      </c>
      <c r="C25" s="2">
        <v>6277</v>
      </c>
      <c r="D25" s="2">
        <v>6966</v>
      </c>
      <c r="E25">
        <v>6601</v>
      </c>
      <c r="F25" s="2">
        <v>21206</v>
      </c>
      <c r="G25" s="2">
        <v>24494</v>
      </c>
      <c r="H25" s="2">
        <v>19086</v>
      </c>
    </row>
    <row r="26" spans="1:8" ht="15" thickBot="1" x14ac:dyDescent="0.4">
      <c r="A26" s="3"/>
      <c r="B26" s="16" t="s">
        <v>110</v>
      </c>
      <c r="C26" s="14">
        <f>SUM(C21:C25)</f>
        <v>45238</v>
      </c>
      <c r="D26" s="14">
        <f>SUM(D21:D25)</f>
        <v>57649</v>
      </c>
      <c r="E26" s="14">
        <f t="shared" ref="E26" si="3">SUM(E21:E25)</f>
        <v>62111</v>
      </c>
      <c r="F26" s="14">
        <f>SUM(F21:F25)</f>
        <v>132744</v>
      </c>
      <c r="G26" s="14">
        <f>SUM(G21:G25)</f>
        <v>133692</v>
      </c>
      <c r="H26" s="14">
        <f>SUM(H21:H25)</f>
        <v>109617</v>
      </c>
    </row>
    <row r="27" spans="1:8" x14ac:dyDescent="0.35">
      <c r="A27" s="3"/>
      <c r="C27" s="18"/>
      <c r="D27" s="18"/>
      <c r="F27" s="2"/>
    </row>
    <row r="28" spans="1:8" x14ac:dyDescent="0.35">
      <c r="A28" s="3" t="s">
        <v>9</v>
      </c>
      <c r="B28" t="s">
        <v>14</v>
      </c>
      <c r="C28" s="2">
        <v>0</v>
      </c>
      <c r="D28" s="2">
        <v>7</v>
      </c>
      <c r="E28">
        <v>0</v>
      </c>
      <c r="F28" s="2">
        <v>176</v>
      </c>
      <c r="G28" s="2">
        <v>160</v>
      </c>
      <c r="H28" s="2">
        <v>133</v>
      </c>
    </row>
    <row r="29" spans="1:8" x14ac:dyDescent="0.35">
      <c r="A29" s="3"/>
      <c r="B29" t="s">
        <v>15</v>
      </c>
      <c r="C29" s="2">
        <v>28</v>
      </c>
      <c r="D29" s="2">
        <v>705</v>
      </c>
      <c r="E29">
        <v>6715</v>
      </c>
      <c r="F29" s="2">
        <v>12838</v>
      </c>
      <c r="G29" s="2">
        <v>11466</v>
      </c>
      <c r="H29" s="2">
        <v>8551</v>
      </c>
    </row>
    <row r="30" spans="1:8" x14ac:dyDescent="0.35">
      <c r="A30" s="3"/>
      <c r="B30" t="s">
        <v>16</v>
      </c>
      <c r="C30" s="2">
        <v>15395</v>
      </c>
      <c r="D30" s="2">
        <v>19678</v>
      </c>
      <c r="E30">
        <v>19446</v>
      </c>
      <c r="F30" s="2">
        <v>39150</v>
      </c>
      <c r="G30" s="2">
        <v>37309</v>
      </c>
      <c r="H30" s="2">
        <v>30707</v>
      </c>
    </row>
    <row r="31" spans="1:8" x14ac:dyDescent="0.35">
      <c r="A31" s="3"/>
      <c r="B31" t="s">
        <v>17</v>
      </c>
      <c r="C31" s="2">
        <v>14081</v>
      </c>
      <c r="D31" s="2">
        <v>17130</v>
      </c>
      <c r="E31">
        <v>17648</v>
      </c>
      <c r="F31" s="2">
        <v>39733</v>
      </c>
      <c r="G31" s="2">
        <v>43220</v>
      </c>
      <c r="H31" s="2">
        <v>36748</v>
      </c>
    </row>
    <row r="32" spans="1:8" x14ac:dyDescent="0.35">
      <c r="A32" s="3"/>
      <c r="B32" t="s">
        <v>18</v>
      </c>
      <c r="C32" s="2">
        <v>3498</v>
      </c>
      <c r="D32" s="2">
        <v>3896</v>
      </c>
      <c r="E32">
        <v>4206</v>
      </c>
      <c r="F32" s="2">
        <v>16386</v>
      </c>
      <c r="G32" s="2">
        <v>18131</v>
      </c>
      <c r="H32" s="2">
        <v>10395</v>
      </c>
    </row>
    <row r="33" spans="1:8" ht="15" thickBot="1" x14ac:dyDescent="0.4">
      <c r="A33" s="3"/>
      <c r="B33" s="16" t="s">
        <v>110</v>
      </c>
      <c r="C33" s="14">
        <f>SUM(C28:C32)</f>
        <v>33002</v>
      </c>
      <c r="D33" s="14">
        <f>SUM(D28:D32)</f>
        <v>41416</v>
      </c>
      <c r="E33" s="14">
        <f t="shared" ref="E33" si="4">SUM(E28:E32)</f>
        <v>48015</v>
      </c>
      <c r="F33" s="14">
        <f>SUM(F28:F32)</f>
        <v>108283</v>
      </c>
      <c r="G33" s="14">
        <f>SUM(G28:G32)</f>
        <v>110286</v>
      </c>
      <c r="H33" s="14">
        <f>SUM(H28:H32)</f>
        <v>86534</v>
      </c>
    </row>
    <row r="34" spans="1:8" x14ac:dyDescent="0.35">
      <c r="A34" s="3"/>
      <c r="C34" s="18"/>
      <c r="D34" s="18"/>
    </row>
    <row r="35" spans="1:8" x14ac:dyDescent="0.35">
      <c r="A35" s="5" t="s">
        <v>159</v>
      </c>
      <c r="B35" s="4"/>
      <c r="C35" s="4"/>
      <c r="D35" s="4"/>
      <c r="E35" s="4"/>
      <c r="F35" s="4"/>
      <c r="G35" s="112"/>
      <c r="H35" s="112"/>
    </row>
    <row r="36" spans="1:8" x14ac:dyDescent="0.35">
      <c r="A36" s="6" t="s">
        <v>25</v>
      </c>
      <c r="B36" s="6" t="s">
        <v>11</v>
      </c>
      <c r="C36" s="15">
        <f>SUM(C42,C49)</f>
        <v>361329</v>
      </c>
      <c r="D36" s="15">
        <f>SUM(D42,D49)</f>
        <v>459270</v>
      </c>
      <c r="E36" s="15">
        <f>SUM(E42,E49)</f>
        <v>501761</v>
      </c>
      <c r="F36" s="58">
        <f>F42+F49</f>
        <v>618718</v>
      </c>
      <c r="G36" s="58">
        <f>G42+G49</f>
        <v>649922</v>
      </c>
      <c r="H36" s="58">
        <f>H42+H49</f>
        <v>693139</v>
      </c>
    </row>
    <row r="37" spans="1:8" x14ac:dyDescent="0.35">
      <c r="A37" s="3" t="s">
        <v>3</v>
      </c>
      <c r="B37" t="s">
        <v>14</v>
      </c>
      <c r="C37" s="2">
        <v>566</v>
      </c>
      <c r="D37" s="2">
        <v>91</v>
      </c>
      <c r="E37">
        <v>760</v>
      </c>
      <c r="F37" s="2">
        <v>7962</v>
      </c>
      <c r="G37" s="2">
        <v>8914</v>
      </c>
      <c r="H37" s="2">
        <v>8033</v>
      </c>
    </row>
    <row r="38" spans="1:8" x14ac:dyDescent="0.35">
      <c r="A38" s="3"/>
      <c r="B38" t="s">
        <v>15</v>
      </c>
      <c r="C38" s="2">
        <v>19868</v>
      </c>
      <c r="D38" s="2">
        <v>40196</v>
      </c>
      <c r="E38">
        <v>33413</v>
      </c>
      <c r="F38" s="2">
        <v>30932</v>
      </c>
      <c r="G38" s="2">
        <v>37608</v>
      </c>
      <c r="H38" s="2">
        <v>41551</v>
      </c>
    </row>
    <row r="39" spans="1:8" x14ac:dyDescent="0.35">
      <c r="A39" s="3"/>
      <c r="B39" t="s">
        <v>16</v>
      </c>
      <c r="C39" s="2">
        <v>62429</v>
      </c>
      <c r="D39" s="2">
        <v>76846</v>
      </c>
      <c r="E39">
        <v>76972</v>
      </c>
      <c r="F39" s="2">
        <v>83879</v>
      </c>
      <c r="G39" s="2">
        <v>83414</v>
      </c>
      <c r="H39" s="2">
        <v>91589</v>
      </c>
    </row>
    <row r="40" spans="1:8" x14ac:dyDescent="0.35">
      <c r="A40" s="3"/>
      <c r="B40" t="s">
        <v>17</v>
      </c>
      <c r="C40" s="2">
        <v>79711</v>
      </c>
      <c r="D40" s="2">
        <v>95304</v>
      </c>
      <c r="E40">
        <v>103793</v>
      </c>
      <c r="F40" s="2">
        <v>118584</v>
      </c>
      <c r="G40" s="2">
        <v>121943</v>
      </c>
      <c r="H40" s="2">
        <v>131020</v>
      </c>
    </row>
    <row r="41" spans="1:8" x14ac:dyDescent="0.35">
      <c r="A41" s="3"/>
      <c r="B41" t="s">
        <v>18</v>
      </c>
      <c r="C41" s="2">
        <v>41955</v>
      </c>
      <c r="D41" s="2">
        <v>47207</v>
      </c>
      <c r="E41">
        <v>63138</v>
      </c>
      <c r="F41" s="2">
        <v>92302</v>
      </c>
      <c r="G41" s="2">
        <v>96976</v>
      </c>
      <c r="H41" s="2">
        <v>100486</v>
      </c>
    </row>
    <row r="42" spans="1:8" ht="15" thickBot="1" x14ac:dyDescent="0.4">
      <c r="A42" s="3"/>
      <c r="B42" s="16" t="s">
        <v>110</v>
      </c>
      <c r="C42" s="14">
        <f t="shared" ref="C42:H42" si="5">SUM(C37:C41)</f>
        <v>204529</v>
      </c>
      <c r="D42" s="14">
        <f t="shared" si="5"/>
        <v>259644</v>
      </c>
      <c r="E42" s="14">
        <f t="shared" si="5"/>
        <v>278076</v>
      </c>
      <c r="F42" s="14">
        <f t="shared" si="5"/>
        <v>333659</v>
      </c>
      <c r="G42" s="14">
        <f t="shared" si="5"/>
        <v>348855</v>
      </c>
      <c r="H42" s="14">
        <f t="shared" si="5"/>
        <v>372679</v>
      </c>
    </row>
    <row r="43" spans="1:8" x14ac:dyDescent="0.35">
      <c r="A43" s="3"/>
      <c r="C43" s="18"/>
      <c r="D43" s="18"/>
      <c r="E43" s="18"/>
      <c r="F43" s="18"/>
    </row>
    <row r="44" spans="1:8" x14ac:dyDescent="0.35">
      <c r="A44" s="3" t="s">
        <v>9</v>
      </c>
      <c r="B44" t="s">
        <v>14</v>
      </c>
      <c r="C44" s="2">
        <v>446</v>
      </c>
      <c r="D44" s="2">
        <v>63</v>
      </c>
      <c r="E44">
        <v>739</v>
      </c>
      <c r="F44" s="2">
        <v>7243</v>
      </c>
      <c r="G44" s="2">
        <v>7592</v>
      </c>
      <c r="H44" s="2">
        <v>7343</v>
      </c>
    </row>
    <row r="45" spans="1:8" x14ac:dyDescent="0.35">
      <c r="A45" s="3"/>
      <c r="B45" t="s">
        <v>15</v>
      </c>
      <c r="C45" s="2">
        <v>17928</v>
      </c>
      <c r="D45" s="2">
        <v>34972</v>
      </c>
      <c r="E45">
        <v>29616</v>
      </c>
      <c r="F45" s="2">
        <v>27780</v>
      </c>
      <c r="G45" s="2">
        <v>33749</v>
      </c>
      <c r="H45" s="2">
        <v>37093</v>
      </c>
    </row>
    <row r="46" spans="1:8" x14ac:dyDescent="0.35">
      <c r="A46" s="3"/>
      <c r="B46" t="s">
        <v>16</v>
      </c>
      <c r="C46" s="2">
        <v>51459</v>
      </c>
      <c r="D46" s="2">
        <v>60711</v>
      </c>
      <c r="E46">
        <v>62193</v>
      </c>
      <c r="F46" s="2">
        <v>69904</v>
      </c>
      <c r="G46" s="2">
        <v>71341</v>
      </c>
      <c r="H46" s="2">
        <v>76874</v>
      </c>
    </row>
    <row r="47" spans="1:8" x14ac:dyDescent="0.35">
      <c r="A47" s="3"/>
      <c r="B47" t="s">
        <v>17</v>
      </c>
      <c r="C47" s="2">
        <v>57863</v>
      </c>
      <c r="D47" s="2">
        <v>69873</v>
      </c>
      <c r="E47">
        <v>78690</v>
      </c>
      <c r="F47" s="2">
        <v>94264</v>
      </c>
      <c r="G47" s="2">
        <v>97977</v>
      </c>
      <c r="H47" s="2">
        <v>106159</v>
      </c>
    </row>
    <row r="48" spans="1:8" x14ac:dyDescent="0.35">
      <c r="A48" s="3"/>
      <c r="B48" t="s">
        <v>18</v>
      </c>
      <c r="C48" s="2">
        <v>29104</v>
      </c>
      <c r="D48" s="2">
        <v>34007</v>
      </c>
      <c r="E48">
        <v>52447</v>
      </c>
      <c r="F48" s="2">
        <v>85868</v>
      </c>
      <c r="G48" s="2">
        <v>90408</v>
      </c>
      <c r="H48" s="2">
        <v>92991</v>
      </c>
    </row>
    <row r="49" spans="1:8" ht="15" thickBot="1" x14ac:dyDescent="0.4">
      <c r="A49" s="3"/>
      <c r="B49" s="16" t="s">
        <v>110</v>
      </c>
      <c r="C49" s="14">
        <f t="shared" ref="C49:H49" si="6">SUM(C44:C48)</f>
        <v>156800</v>
      </c>
      <c r="D49" s="14">
        <f t="shared" si="6"/>
        <v>199626</v>
      </c>
      <c r="E49" s="14">
        <f t="shared" si="6"/>
        <v>223685</v>
      </c>
      <c r="F49" s="14">
        <f t="shared" si="6"/>
        <v>285059</v>
      </c>
      <c r="G49" s="14">
        <f t="shared" si="6"/>
        <v>301067</v>
      </c>
      <c r="H49" s="14">
        <f t="shared" si="6"/>
        <v>320460</v>
      </c>
    </row>
    <row r="50" spans="1:8" x14ac:dyDescent="0.35">
      <c r="A50" s="3"/>
      <c r="C50" s="18"/>
      <c r="D50" s="18"/>
    </row>
    <row r="51" spans="1:8" x14ac:dyDescent="0.35">
      <c r="A51" s="6" t="s">
        <v>26</v>
      </c>
      <c r="B51" s="6" t="s">
        <v>11</v>
      </c>
      <c r="C51" s="15">
        <f>SUM(C57,C64)</f>
        <v>10944</v>
      </c>
      <c r="D51" s="15">
        <f>SUM(D57,D64)</f>
        <v>15710</v>
      </c>
      <c r="E51" s="15">
        <f>SUM(E57,E64)</f>
        <v>13816</v>
      </c>
      <c r="F51" s="58">
        <f>F57+F64</f>
        <v>13101</v>
      </c>
      <c r="G51" s="58">
        <f>G57+G64</f>
        <v>11885</v>
      </c>
      <c r="H51" s="58">
        <f>H57+H64</f>
        <v>11937</v>
      </c>
    </row>
    <row r="52" spans="1:8" x14ac:dyDescent="0.35">
      <c r="A52" s="3" t="s">
        <v>3</v>
      </c>
      <c r="B52" t="s">
        <v>14</v>
      </c>
      <c r="C52" s="2">
        <v>2</v>
      </c>
      <c r="D52" s="2">
        <v>2</v>
      </c>
      <c r="E52">
        <v>2</v>
      </c>
      <c r="F52" s="2">
        <v>0</v>
      </c>
      <c r="G52" s="2">
        <v>0</v>
      </c>
      <c r="H52" s="2">
        <v>3</v>
      </c>
    </row>
    <row r="53" spans="1:8" x14ac:dyDescent="0.35">
      <c r="A53" s="3"/>
      <c r="B53" t="s">
        <v>15</v>
      </c>
      <c r="C53" s="2">
        <v>27</v>
      </c>
      <c r="D53" s="2">
        <v>95</v>
      </c>
      <c r="E53">
        <v>30</v>
      </c>
      <c r="F53" s="2">
        <v>26</v>
      </c>
      <c r="G53" s="2">
        <v>29</v>
      </c>
      <c r="H53" s="2">
        <v>40</v>
      </c>
    </row>
    <row r="54" spans="1:8" x14ac:dyDescent="0.35">
      <c r="A54" s="3"/>
      <c r="B54" t="s">
        <v>16</v>
      </c>
      <c r="C54" s="2">
        <v>1839</v>
      </c>
      <c r="D54" s="2">
        <v>2211</v>
      </c>
      <c r="E54">
        <v>1589</v>
      </c>
      <c r="F54" s="2">
        <v>1448</v>
      </c>
      <c r="G54" s="2">
        <v>1328</v>
      </c>
      <c r="H54" s="2">
        <v>1131</v>
      </c>
    </row>
    <row r="55" spans="1:8" x14ac:dyDescent="0.35">
      <c r="A55" s="3"/>
      <c r="B55" t="s">
        <v>17</v>
      </c>
      <c r="C55" s="2">
        <v>3477</v>
      </c>
      <c r="D55" s="2">
        <v>5224</v>
      </c>
      <c r="E55">
        <v>4772</v>
      </c>
      <c r="F55" s="2">
        <v>4658</v>
      </c>
      <c r="G55" s="2">
        <v>4281</v>
      </c>
      <c r="H55" s="2">
        <v>4060</v>
      </c>
    </row>
    <row r="56" spans="1:8" x14ac:dyDescent="0.35">
      <c r="A56" s="3"/>
      <c r="B56" t="s">
        <v>18</v>
      </c>
      <c r="C56" s="2">
        <v>1531</v>
      </c>
      <c r="D56" s="2">
        <v>2654</v>
      </c>
      <c r="E56">
        <v>2529</v>
      </c>
      <c r="F56" s="2">
        <v>2469</v>
      </c>
      <c r="G56" s="2">
        <v>2134</v>
      </c>
      <c r="H56" s="2">
        <v>2394</v>
      </c>
    </row>
    <row r="57" spans="1:8" ht="15" thickBot="1" x14ac:dyDescent="0.4">
      <c r="A57" s="3"/>
      <c r="B57" s="16" t="s">
        <v>110</v>
      </c>
      <c r="C57" s="14">
        <f t="shared" ref="C57:H57" si="7">SUM(C52:C56)</f>
        <v>6876</v>
      </c>
      <c r="D57" s="14">
        <f t="shared" si="7"/>
        <v>10186</v>
      </c>
      <c r="E57" s="14">
        <f t="shared" si="7"/>
        <v>8922</v>
      </c>
      <c r="F57" s="14">
        <f t="shared" si="7"/>
        <v>8601</v>
      </c>
      <c r="G57" s="14">
        <f t="shared" si="7"/>
        <v>7772</v>
      </c>
      <c r="H57" s="14">
        <f t="shared" si="7"/>
        <v>7628</v>
      </c>
    </row>
    <row r="58" spans="1:8" x14ac:dyDescent="0.35">
      <c r="A58" s="3"/>
      <c r="C58" s="2"/>
      <c r="D58" s="2"/>
      <c r="F58" s="2"/>
    </row>
    <row r="59" spans="1:8" x14ac:dyDescent="0.35">
      <c r="A59" s="3" t="s">
        <v>9</v>
      </c>
      <c r="B59" t="s">
        <v>14</v>
      </c>
      <c r="C59" s="2">
        <v>1</v>
      </c>
      <c r="D59" s="2">
        <v>1</v>
      </c>
      <c r="E59">
        <v>2</v>
      </c>
      <c r="F59" s="2">
        <v>0</v>
      </c>
      <c r="G59" s="2">
        <v>0</v>
      </c>
      <c r="H59" s="2">
        <v>0</v>
      </c>
    </row>
    <row r="60" spans="1:8" x14ac:dyDescent="0.35">
      <c r="A60" s="3"/>
      <c r="B60" t="s">
        <v>15</v>
      </c>
      <c r="C60" s="2">
        <v>26</v>
      </c>
      <c r="D60" s="2">
        <v>64</v>
      </c>
      <c r="E60">
        <v>24</v>
      </c>
      <c r="F60" s="2">
        <v>18</v>
      </c>
      <c r="G60" s="2">
        <v>15</v>
      </c>
      <c r="H60" s="2">
        <v>31</v>
      </c>
    </row>
    <row r="61" spans="1:8" x14ac:dyDescent="0.35">
      <c r="A61" s="3"/>
      <c r="B61" t="s">
        <v>16</v>
      </c>
      <c r="C61" s="2">
        <v>1367</v>
      </c>
      <c r="D61" s="2">
        <v>1625</v>
      </c>
      <c r="E61">
        <v>1171</v>
      </c>
      <c r="F61" s="2">
        <v>1045</v>
      </c>
      <c r="G61" s="2">
        <v>957</v>
      </c>
      <c r="H61" s="2">
        <v>903</v>
      </c>
    </row>
    <row r="62" spans="1:8" x14ac:dyDescent="0.35">
      <c r="A62" s="3"/>
      <c r="B62" t="s">
        <v>17</v>
      </c>
      <c r="C62" s="2">
        <v>2023</v>
      </c>
      <c r="D62" s="2">
        <v>2876</v>
      </c>
      <c r="E62">
        <v>2778</v>
      </c>
      <c r="F62" s="2">
        <v>2623</v>
      </c>
      <c r="G62" s="2">
        <v>2469</v>
      </c>
      <c r="H62" s="2">
        <v>2596</v>
      </c>
    </row>
    <row r="63" spans="1:8" x14ac:dyDescent="0.35">
      <c r="A63" s="3"/>
      <c r="B63" t="s">
        <v>18</v>
      </c>
      <c r="C63" s="2">
        <v>651</v>
      </c>
      <c r="D63" s="2">
        <v>958</v>
      </c>
      <c r="E63">
        <v>919</v>
      </c>
      <c r="F63" s="2">
        <v>814</v>
      </c>
      <c r="G63" s="2">
        <v>672</v>
      </c>
      <c r="H63" s="2">
        <v>779</v>
      </c>
    </row>
    <row r="64" spans="1:8" ht="15" thickBot="1" x14ac:dyDescent="0.4">
      <c r="A64" s="3"/>
      <c r="B64" s="16" t="s">
        <v>110</v>
      </c>
      <c r="C64" s="14">
        <f t="shared" ref="C64:H64" si="8">SUM(C59:C63)</f>
        <v>4068</v>
      </c>
      <c r="D64" s="14">
        <f t="shared" si="8"/>
        <v>5524</v>
      </c>
      <c r="E64" s="14">
        <f t="shared" si="8"/>
        <v>4894</v>
      </c>
      <c r="F64" s="14">
        <f t="shared" si="8"/>
        <v>4500</v>
      </c>
      <c r="G64" s="14">
        <f t="shared" si="8"/>
        <v>4113</v>
      </c>
      <c r="H64" s="14">
        <f t="shared" si="8"/>
        <v>4309</v>
      </c>
    </row>
    <row r="65" spans="1:8" x14ac:dyDescent="0.35">
      <c r="A65" s="3"/>
      <c r="C65" s="2"/>
      <c r="D65" s="2"/>
      <c r="F65" s="2"/>
    </row>
    <row r="66" spans="1:8" x14ac:dyDescent="0.35">
      <c r="A66" s="6" t="s">
        <v>113</v>
      </c>
      <c r="B66" s="6" t="s">
        <v>11</v>
      </c>
      <c r="C66" s="15">
        <f>SUM(C82,C99)</f>
        <v>100047</v>
      </c>
      <c r="D66" s="15">
        <f>SUM(D82,D99)</f>
        <v>121503</v>
      </c>
      <c r="E66" s="15">
        <f>SUM(E82,E99)</f>
        <v>158716</v>
      </c>
      <c r="F66" s="58">
        <f>F82+F99</f>
        <v>210330</v>
      </c>
      <c r="G66" s="58">
        <f>G82+G99</f>
        <v>217554</v>
      </c>
      <c r="H66" s="58">
        <f>H82+H99</f>
        <v>263064</v>
      </c>
    </row>
    <row r="67" spans="1:8" x14ac:dyDescent="0.35">
      <c r="A67" t="s">
        <v>3</v>
      </c>
      <c r="B67" t="s">
        <v>34</v>
      </c>
      <c r="C67" s="2">
        <v>16219</v>
      </c>
      <c r="D67" s="2">
        <v>22572</v>
      </c>
      <c r="E67" s="2">
        <v>30135</v>
      </c>
      <c r="F67" s="2">
        <v>41164</v>
      </c>
      <c r="G67" s="2">
        <v>40439</v>
      </c>
      <c r="H67" s="2">
        <v>48006</v>
      </c>
    </row>
    <row r="68" spans="1:8" x14ac:dyDescent="0.35">
      <c r="B68" t="s">
        <v>35</v>
      </c>
      <c r="C68" s="2">
        <v>64</v>
      </c>
      <c r="D68" s="2">
        <v>87</v>
      </c>
      <c r="E68" s="2">
        <v>157</v>
      </c>
      <c r="F68" s="2">
        <v>228</v>
      </c>
      <c r="G68" s="2">
        <v>220</v>
      </c>
      <c r="H68" s="2">
        <v>333</v>
      </c>
    </row>
    <row r="69" spans="1:8" x14ac:dyDescent="0.35">
      <c r="B69" t="s">
        <v>36</v>
      </c>
      <c r="C69" s="2">
        <v>822</v>
      </c>
      <c r="D69" s="2">
        <v>1076</v>
      </c>
      <c r="E69" s="2">
        <v>1511</v>
      </c>
      <c r="F69" s="2">
        <v>2164</v>
      </c>
      <c r="G69" s="2">
        <v>2151</v>
      </c>
      <c r="H69" s="2">
        <v>3282</v>
      </c>
    </row>
    <row r="70" spans="1:8" x14ac:dyDescent="0.35">
      <c r="B70" t="s">
        <v>37</v>
      </c>
      <c r="C70" s="2">
        <v>56</v>
      </c>
      <c r="D70" s="2">
        <v>76</v>
      </c>
      <c r="E70" s="2">
        <v>119</v>
      </c>
      <c r="F70" s="2">
        <v>150</v>
      </c>
      <c r="G70" s="2">
        <v>147</v>
      </c>
      <c r="H70" s="2">
        <v>260</v>
      </c>
    </row>
    <row r="71" spans="1:8" x14ac:dyDescent="0.35">
      <c r="B71" t="s">
        <v>38</v>
      </c>
      <c r="C71" s="2">
        <v>51</v>
      </c>
      <c r="D71" s="2">
        <v>72</v>
      </c>
      <c r="E71" s="2">
        <v>138</v>
      </c>
      <c r="F71" s="2">
        <v>204</v>
      </c>
      <c r="G71" s="2">
        <v>195</v>
      </c>
      <c r="H71" s="2">
        <v>314</v>
      </c>
    </row>
    <row r="72" spans="1:8" x14ac:dyDescent="0.35">
      <c r="B72" t="s">
        <v>39</v>
      </c>
      <c r="C72" s="2">
        <v>273</v>
      </c>
      <c r="D72" s="2">
        <v>312</v>
      </c>
      <c r="E72" s="2">
        <v>281</v>
      </c>
      <c r="F72" s="2">
        <v>424</v>
      </c>
      <c r="G72" s="2">
        <v>430</v>
      </c>
      <c r="H72" s="2">
        <v>619</v>
      </c>
    </row>
    <row r="73" spans="1:8" x14ac:dyDescent="0.35">
      <c r="B73" t="s">
        <v>40</v>
      </c>
      <c r="C73" s="2">
        <v>2039</v>
      </c>
      <c r="D73" s="2">
        <v>2959</v>
      </c>
      <c r="E73" s="2">
        <v>4140</v>
      </c>
      <c r="F73" s="2">
        <v>5711</v>
      </c>
      <c r="G73" s="2">
        <v>6106</v>
      </c>
      <c r="H73" s="2">
        <v>7941</v>
      </c>
    </row>
    <row r="74" spans="1:8" x14ac:dyDescent="0.35">
      <c r="B74" t="s">
        <v>41</v>
      </c>
      <c r="C74" s="2">
        <v>1635</v>
      </c>
      <c r="D74" s="2">
        <v>1715</v>
      </c>
      <c r="E74" s="2">
        <v>2896</v>
      </c>
      <c r="F74" s="2">
        <v>4395</v>
      </c>
      <c r="G74" s="2">
        <v>4693</v>
      </c>
      <c r="H74" s="2">
        <v>6494</v>
      </c>
    </row>
    <row r="75" spans="1:8" x14ac:dyDescent="0.35">
      <c r="B75" t="s">
        <v>42</v>
      </c>
      <c r="C75" s="2">
        <v>4169</v>
      </c>
      <c r="D75" s="2">
        <v>4444</v>
      </c>
      <c r="E75" s="2">
        <v>7524</v>
      </c>
      <c r="F75" s="2">
        <v>10330</v>
      </c>
      <c r="G75" s="2">
        <v>9473</v>
      </c>
      <c r="H75" s="2">
        <v>10456</v>
      </c>
    </row>
    <row r="76" spans="1:8" x14ac:dyDescent="0.35">
      <c r="B76" t="s">
        <v>43</v>
      </c>
      <c r="C76" s="2">
        <v>114</v>
      </c>
      <c r="D76" s="2">
        <v>150</v>
      </c>
      <c r="E76" s="2">
        <v>110</v>
      </c>
      <c r="F76" s="2">
        <v>168</v>
      </c>
      <c r="G76" s="2">
        <v>145</v>
      </c>
      <c r="H76" s="2">
        <v>171</v>
      </c>
    </row>
    <row r="77" spans="1:8" x14ac:dyDescent="0.35">
      <c r="B77" t="s">
        <v>44</v>
      </c>
      <c r="C77" s="2">
        <v>869</v>
      </c>
      <c r="D77" s="2">
        <v>1154</v>
      </c>
      <c r="E77" s="2">
        <v>1515</v>
      </c>
      <c r="F77" s="2">
        <v>1943</v>
      </c>
      <c r="G77" s="2">
        <v>1974</v>
      </c>
      <c r="H77" s="2">
        <v>2423</v>
      </c>
    </row>
    <row r="78" spans="1:8" x14ac:dyDescent="0.35">
      <c r="B78" t="s">
        <v>45</v>
      </c>
      <c r="C78" s="2">
        <v>28019</v>
      </c>
      <c r="D78" s="2">
        <v>30842</v>
      </c>
      <c r="E78" s="2">
        <v>35347</v>
      </c>
      <c r="F78" s="2">
        <v>43541</v>
      </c>
      <c r="G78" s="2">
        <v>45979</v>
      </c>
      <c r="H78" s="2">
        <v>52441</v>
      </c>
    </row>
    <row r="79" spans="1:8" x14ac:dyDescent="0.35">
      <c r="B79" t="s">
        <v>46</v>
      </c>
      <c r="C79" s="2">
        <v>335</v>
      </c>
      <c r="D79" s="2">
        <v>505</v>
      </c>
      <c r="E79" s="2">
        <v>1148</v>
      </c>
      <c r="F79" s="2">
        <v>1639</v>
      </c>
      <c r="G79" s="2">
        <v>1574</v>
      </c>
      <c r="H79" s="2">
        <v>2204</v>
      </c>
    </row>
    <row r="80" spans="1:8" x14ac:dyDescent="0.35">
      <c r="B80" t="s">
        <v>47</v>
      </c>
      <c r="C80" s="2">
        <v>2119</v>
      </c>
      <c r="D80" s="2">
        <v>3378</v>
      </c>
      <c r="E80" s="2">
        <v>4236</v>
      </c>
      <c r="F80" s="2">
        <v>5605</v>
      </c>
      <c r="G80" s="2">
        <v>5821</v>
      </c>
      <c r="H80" s="2">
        <v>8269</v>
      </c>
    </row>
    <row r="81" spans="1:8" x14ac:dyDescent="0.35">
      <c r="B81" t="s">
        <v>0</v>
      </c>
      <c r="C81" s="2">
        <v>11</v>
      </c>
      <c r="D81" s="2">
        <v>18</v>
      </c>
      <c r="E81" s="2">
        <v>29</v>
      </c>
      <c r="F81" s="2">
        <v>40</v>
      </c>
      <c r="G81" s="2">
        <v>412</v>
      </c>
      <c r="H81" s="2">
        <v>70</v>
      </c>
    </row>
    <row r="82" spans="1:8" ht="15" thickBot="1" x14ac:dyDescent="0.4">
      <c r="B82" s="16" t="s">
        <v>110</v>
      </c>
      <c r="C82" s="14">
        <f t="shared" ref="C82:H82" si="9">SUM(C67:C81)</f>
        <v>56795</v>
      </c>
      <c r="D82" s="14">
        <f t="shared" si="9"/>
        <v>69360</v>
      </c>
      <c r="E82" s="14">
        <f t="shared" si="9"/>
        <v>89286</v>
      </c>
      <c r="F82" s="14">
        <f t="shared" si="9"/>
        <v>117706</v>
      </c>
      <c r="G82" s="14">
        <f t="shared" si="9"/>
        <v>119759</v>
      </c>
      <c r="H82" s="14">
        <f t="shared" si="9"/>
        <v>143283</v>
      </c>
    </row>
    <row r="83" spans="1:8" x14ac:dyDescent="0.35">
      <c r="C83" s="2"/>
      <c r="D83" s="2"/>
      <c r="F83" s="2"/>
    </row>
    <row r="84" spans="1:8" x14ac:dyDescent="0.35">
      <c r="A84" t="s">
        <v>59</v>
      </c>
      <c r="B84" t="s">
        <v>34</v>
      </c>
      <c r="C84" s="2">
        <v>11704</v>
      </c>
      <c r="D84" s="2">
        <v>16208</v>
      </c>
      <c r="E84" s="2">
        <v>22512</v>
      </c>
      <c r="F84" s="2">
        <v>30113</v>
      </c>
      <c r="G84" s="2">
        <v>31696</v>
      </c>
      <c r="H84" s="2">
        <v>38550</v>
      </c>
    </row>
    <row r="85" spans="1:8" x14ac:dyDescent="0.35">
      <c r="B85" t="s">
        <v>35</v>
      </c>
      <c r="C85" s="2">
        <v>55</v>
      </c>
      <c r="D85" s="2">
        <v>46</v>
      </c>
      <c r="E85" s="2">
        <v>121</v>
      </c>
      <c r="F85" s="2">
        <v>188</v>
      </c>
      <c r="G85" s="2">
        <v>179</v>
      </c>
      <c r="H85" s="2">
        <v>254</v>
      </c>
    </row>
    <row r="86" spans="1:8" x14ac:dyDescent="0.35">
      <c r="B86" t="s">
        <v>36</v>
      </c>
      <c r="C86" s="2">
        <v>643</v>
      </c>
      <c r="D86" s="2">
        <v>785</v>
      </c>
      <c r="E86" s="2">
        <v>1188</v>
      </c>
      <c r="F86" s="2">
        <v>1784</v>
      </c>
      <c r="G86" s="2">
        <v>1753</v>
      </c>
      <c r="H86" s="2">
        <v>2728</v>
      </c>
    </row>
    <row r="87" spans="1:8" x14ac:dyDescent="0.35">
      <c r="B87" t="s">
        <v>37</v>
      </c>
      <c r="C87" s="2">
        <v>42</v>
      </c>
      <c r="D87" s="2">
        <v>55</v>
      </c>
      <c r="E87" s="2">
        <v>83</v>
      </c>
      <c r="F87" s="2">
        <v>137</v>
      </c>
      <c r="G87" s="2">
        <v>135</v>
      </c>
      <c r="H87" s="2">
        <v>205</v>
      </c>
    </row>
    <row r="88" spans="1:8" x14ac:dyDescent="0.35">
      <c r="B88" t="s">
        <v>38</v>
      </c>
      <c r="C88" s="2">
        <v>43</v>
      </c>
      <c r="D88" s="2">
        <v>76</v>
      </c>
      <c r="E88" s="2">
        <v>150</v>
      </c>
      <c r="F88" s="2">
        <v>218</v>
      </c>
      <c r="G88" s="2">
        <v>202</v>
      </c>
      <c r="H88" s="2">
        <v>300</v>
      </c>
    </row>
    <row r="89" spans="1:8" x14ac:dyDescent="0.35">
      <c r="B89" t="s">
        <v>39</v>
      </c>
      <c r="C89" s="2">
        <v>200</v>
      </c>
      <c r="D89" s="2">
        <v>229</v>
      </c>
      <c r="E89" s="2">
        <v>206</v>
      </c>
      <c r="F89" s="2">
        <v>321</v>
      </c>
      <c r="G89" s="2">
        <v>341</v>
      </c>
      <c r="H89" s="2">
        <v>503</v>
      </c>
    </row>
    <row r="90" spans="1:8" x14ac:dyDescent="0.35">
      <c r="B90" t="s">
        <v>40</v>
      </c>
      <c r="C90" s="2">
        <v>1473</v>
      </c>
      <c r="D90" s="2">
        <v>2135</v>
      </c>
      <c r="E90" s="2">
        <v>3123</v>
      </c>
      <c r="F90" s="2">
        <v>4363</v>
      </c>
      <c r="G90" s="2">
        <v>4655</v>
      </c>
      <c r="H90" s="2">
        <v>6481</v>
      </c>
    </row>
    <row r="91" spans="1:8" x14ac:dyDescent="0.35">
      <c r="B91" t="s">
        <v>41</v>
      </c>
      <c r="C91" s="2">
        <v>1178</v>
      </c>
      <c r="D91" s="2">
        <v>1280</v>
      </c>
      <c r="E91" s="2">
        <v>2284</v>
      </c>
      <c r="F91" s="2">
        <v>3586</v>
      </c>
      <c r="G91" s="2">
        <v>3880</v>
      </c>
      <c r="H91" s="2">
        <v>5666</v>
      </c>
    </row>
    <row r="92" spans="1:8" x14ac:dyDescent="0.35">
      <c r="B92" t="s">
        <v>42</v>
      </c>
      <c r="C92" s="2">
        <v>2968</v>
      </c>
      <c r="D92" s="2">
        <v>3146</v>
      </c>
      <c r="E92" s="2">
        <v>5767</v>
      </c>
      <c r="F92" s="2">
        <v>8396</v>
      </c>
      <c r="G92" s="2">
        <v>8182</v>
      </c>
      <c r="H92" s="2">
        <v>9851</v>
      </c>
    </row>
    <row r="93" spans="1:8" x14ac:dyDescent="0.35">
      <c r="B93" t="s">
        <v>43</v>
      </c>
      <c r="C93" s="2">
        <v>76</v>
      </c>
      <c r="D93" s="2">
        <v>99</v>
      </c>
      <c r="E93" s="2">
        <v>82</v>
      </c>
      <c r="F93" s="2">
        <v>130</v>
      </c>
      <c r="G93" s="2">
        <v>131</v>
      </c>
      <c r="H93" s="2">
        <v>148</v>
      </c>
    </row>
    <row r="94" spans="1:8" x14ac:dyDescent="0.35">
      <c r="B94" t="s">
        <v>44</v>
      </c>
      <c r="C94" s="2">
        <v>622</v>
      </c>
      <c r="D94" s="2">
        <v>836</v>
      </c>
      <c r="E94" s="2">
        <v>1188</v>
      </c>
      <c r="F94" s="2">
        <v>1608</v>
      </c>
      <c r="G94" s="2">
        <v>1649</v>
      </c>
      <c r="H94" s="2">
        <v>2067</v>
      </c>
    </row>
    <row r="95" spans="1:8" x14ac:dyDescent="0.35">
      <c r="B95" t="s">
        <v>45</v>
      </c>
      <c r="C95" s="2">
        <v>22375</v>
      </c>
      <c r="D95" s="2">
        <v>24223</v>
      </c>
      <c r="E95" s="2">
        <v>28262</v>
      </c>
      <c r="F95" s="2">
        <v>35564</v>
      </c>
      <c r="G95" s="2">
        <v>38389</v>
      </c>
      <c r="H95" s="2">
        <v>43907</v>
      </c>
    </row>
    <row r="96" spans="1:8" x14ac:dyDescent="0.35">
      <c r="B96" t="s">
        <v>46</v>
      </c>
      <c r="C96" s="2">
        <v>259</v>
      </c>
      <c r="D96" s="2">
        <v>401</v>
      </c>
      <c r="E96" s="2">
        <v>1036</v>
      </c>
      <c r="F96" s="2">
        <v>1477</v>
      </c>
      <c r="G96" s="2">
        <v>1400</v>
      </c>
      <c r="H96" s="2">
        <v>1976</v>
      </c>
    </row>
    <row r="97" spans="1:8" x14ac:dyDescent="0.35">
      <c r="B97" t="s">
        <v>47</v>
      </c>
      <c r="C97" s="2">
        <v>1610</v>
      </c>
      <c r="D97" s="2">
        <v>2613</v>
      </c>
      <c r="E97" s="2">
        <v>3404</v>
      </c>
      <c r="F97" s="2">
        <v>4701</v>
      </c>
      <c r="G97" s="2">
        <v>4893</v>
      </c>
      <c r="H97" s="2">
        <v>7086</v>
      </c>
    </row>
    <row r="98" spans="1:8" x14ac:dyDescent="0.35">
      <c r="B98" t="s">
        <v>0</v>
      </c>
      <c r="C98" s="2">
        <v>4</v>
      </c>
      <c r="D98" s="2">
        <v>11</v>
      </c>
      <c r="E98" s="2">
        <v>24</v>
      </c>
      <c r="F98" s="2">
        <v>38</v>
      </c>
      <c r="G98" s="2">
        <v>310</v>
      </c>
      <c r="H98" s="2">
        <v>59</v>
      </c>
    </row>
    <row r="99" spans="1:8" ht="15" thickBot="1" x14ac:dyDescent="0.4">
      <c r="B99" s="16" t="s">
        <v>110</v>
      </c>
      <c r="C99" s="14">
        <f t="shared" ref="C99:H99" si="10">SUM(C84:C98)</f>
        <v>43252</v>
      </c>
      <c r="D99" s="14">
        <f t="shared" si="10"/>
        <v>52143</v>
      </c>
      <c r="E99" s="14">
        <f t="shared" si="10"/>
        <v>69430</v>
      </c>
      <c r="F99" s="14">
        <f t="shared" si="10"/>
        <v>92624</v>
      </c>
      <c r="G99" s="14">
        <f t="shared" si="10"/>
        <v>97795</v>
      </c>
      <c r="H99" s="14">
        <f t="shared" si="10"/>
        <v>119781</v>
      </c>
    </row>
    <row r="100" spans="1:8" x14ac:dyDescent="0.35">
      <c r="C100" s="2"/>
      <c r="D100" s="2"/>
    </row>
    <row r="101" spans="1:8" x14ac:dyDescent="0.35">
      <c r="A101" s="6" t="s">
        <v>114</v>
      </c>
      <c r="B101" s="6" t="s">
        <v>11</v>
      </c>
      <c r="C101" s="15">
        <f>SUM(C117,C134)</f>
        <v>78277</v>
      </c>
      <c r="D101" s="15">
        <f>SUM(D117,D134)</f>
        <v>99094</v>
      </c>
      <c r="E101" s="15">
        <f>SUM(E117,E134)</f>
        <v>110195</v>
      </c>
      <c r="F101" s="58">
        <f>F117+F134</f>
        <v>241287</v>
      </c>
      <c r="G101" s="58">
        <f>G117+G134</f>
        <v>244163</v>
      </c>
      <c r="H101" s="58">
        <f>H117+H134</f>
        <v>188059</v>
      </c>
    </row>
    <row r="102" spans="1:8" x14ac:dyDescent="0.35">
      <c r="A102" t="s">
        <v>3</v>
      </c>
      <c r="B102" t="s">
        <v>34</v>
      </c>
      <c r="C102" s="2">
        <v>16264</v>
      </c>
      <c r="D102" s="2">
        <v>20591</v>
      </c>
      <c r="E102" s="2">
        <v>22564</v>
      </c>
      <c r="F102" s="2">
        <v>47721</v>
      </c>
      <c r="G102" s="2">
        <v>47542</v>
      </c>
      <c r="H102" s="2">
        <v>36529</v>
      </c>
    </row>
    <row r="103" spans="1:8" x14ac:dyDescent="0.35">
      <c r="B103" t="s">
        <v>35</v>
      </c>
      <c r="C103" s="2">
        <v>260</v>
      </c>
      <c r="D103" s="2">
        <v>300</v>
      </c>
      <c r="E103" s="2">
        <v>300</v>
      </c>
      <c r="F103" s="2">
        <v>345</v>
      </c>
      <c r="G103" s="2">
        <v>332</v>
      </c>
      <c r="H103" s="2">
        <v>325</v>
      </c>
    </row>
    <row r="104" spans="1:8" x14ac:dyDescent="0.35">
      <c r="B104" t="s">
        <v>36</v>
      </c>
      <c r="C104" s="2">
        <v>1782</v>
      </c>
      <c r="D104" s="2">
        <v>2066</v>
      </c>
      <c r="E104" s="2">
        <v>1922</v>
      </c>
      <c r="F104" s="2">
        <v>3843</v>
      </c>
      <c r="G104" s="2">
        <v>3732</v>
      </c>
      <c r="H104" s="2">
        <v>2903</v>
      </c>
    </row>
    <row r="105" spans="1:8" x14ac:dyDescent="0.35">
      <c r="B105" t="s">
        <v>37</v>
      </c>
      <c r="C105" s="2">
        <v>216</v>
      </c>
      <c r="D105" s="2">
        <v>273</v>
      </c>
      <c r="E105" s="2">
        <v>183</v>
      </c>
      <c r="F105" s="2">
        <v>188</v>
      </c>
      <c r="G105" s="2">
        <v>165</v>
      </c>
      <c r="H105" s="2">
        <v>168</v>
      </c>
    </row>
    <row r="106" spans="1:8" x14ac:dyDescent="0.35">
      <c r="B106" t="s">
        <v>38</v>
      </c>
      <c r="C106" s="2">
        <v>175</v>
      </c>
      <c r="D106" s="2">
        <v>210</v>
      </c>
      <c r="E106" s="2">
        <v>226</v>
      </c>
      <c r="F106" s="2">
        <v>233</v>
      </c>
      <c r="G106" s="2">
        <v>220</v>
      </c>
      <c r="H106" s="2">
        <v>218</v>
      </c>
    </row>
    <row r="107" spans="1:8" x14ac:dyDescent="0.35">
      <c r="B107" t="s">
        <v>39</v>
      </c>
      <c r="C107" s="2">
        <v>176</v>
      </c>
      <c r="D107" s="2">
        <v>212</v>
      </c>
      <c r="E107" s="2">
        <v>191</v>
      </c>
      <c r="F107" s="2">
        <v>1134</v>
      </c>
      <c r="G107" s="2">
        <v>1140</v>
      </c>
      <c r="H107" s="2">
        <v>634</v>
      </c>
    </row>
    <row r="108" spans="1:8" x14ac:dyDescent="0.35">
      <c r="B108" t="s">
        <v>40</v>
      </c>
      <c r="C108" s="2">
        <v>2971</v>
      </c>
      <c r="D108" s="2">
        <v>3545</v>
      </c>
      <c r="E108" s="2">
        <v>4777</v>
      </c>
      <c r="F108" s="2">
        <v>10845</v>
      </c>
      <c r="G108" s="2">
        <v>11360</v>
      </c>
      <c r="H108" s="2">
        <v>6800</v>
      </c>
    </row>
    <row r="109" spans="1:8" x14ac:dyDescent="0.35">
      <c r="B109" t="s">
        <v>41</v>
      </c>
      <c r="C109" s="2">
        <v>1677</v>
      </c>
      <c r="D109" s="2">
        <v>2091</v>
      </c>
      <c r="E109" s="2">
        <v>3132</v>
      </c>
      <c r="F109" s="2">
        <v>7156</v>
      </c>
      <c r="G109" s="2">
        <v>7335</v>
      </c>
      <c r="H109" s="2">
        <v>5565</v>
      </c>
    </row>
    <row r="110" spans="1:8" x14ac:dyDescent="0.35">
      <c r="B110" t="s">
        <v>42</v>
      </c>
      <c r="C110" s="2">
        <v>913</v>
      </c>
      <c r="D110" s="2">
        <v>1100</v>
      </c>
      <c r="E110" s="2">
        <v>5122</v>
      </c>
      <c r="F110" s="2">
        <v>6717</v>
      </c>
      <c r="G110" s="2">
        <v>6511</v>
      </c>
      <c r="H110" s="2">
        <v>5674</v>
      </c>
    </row>
    <row r="111" spans="1:8" x14ac:dyDescent="0.35">
      <c r="B111" t="s">
        <v>43</v>
      </c>
      <c r="C111" s="2">
        <v>146</v>
      </c>
      <c r="D111" s="2">
        <v>194</v>
      </c>
      <c r="E111" s="2">
        <v>82</v>
      </c>
      <c r="F111" s="2">
        <v>132</v>
      </c>
      <c r="G111" s="2">
        <v>128</v>
      </c>
      <c r="H111" s="2">
        <v>128</v>
      </c>
    </row>
    <row r="112" spans="1:8" x14ac:dyDescent="0.35">
      <c r="B112" t="s">
        <v>44</v>
      </c>
      <c r="C112" s="2">
        <v>1987</v>
      </c>
      <c r="D112" s="2">
        <v>2227</v>
      </c>
      <c r="E112" s="2">
        <v>1897</v>
      </c>
      <c r="F112" s="2">
        <v>5739</v>
      </c>
      <c r="G112" s="2">
        <v>5690</v>
      </c>
      <c r="H112" s="2">
        <v>2201</v>
      </c>
    </row>
    <row r="113" spans="1:8" x14ac:dyDescent="0.35">
      <c r="B113" t="s">
        <v>45</v>
      </c>
      <c r="C113" s="2">
        <v>14446</v>
      </c>
      <c r="D113" s="2">
        <v>19676</v>
      </c>
      <c r="E113" s="2">
        <v>16987</v>
      </c>
      <c r="F113" s="2">
        <v>39874</v>
      </c>
      <c r="G113" s="2">
        <v>40031</v>
      </c>
      <c r="H113" s="2">
        <v>35034</v>
      </c>
    </row>
    <row r="114" spans="1:8" x14ac:dyDescent="0.35">
      <c r="B114" t="s">
        <v>46</v>
      </c>
      <c r="C114" s="2">
        <v>878</v>
      </c>
      <c r="D114" s="2">
        <v>991</v>
      </c>
      <c r="E114" s="2">
        <v>1380</v>
      </c>
      <c r="F114" s="2">
        <v>1661</v>
      </c>
      <c r="G114" s="2">
        <v>1603</v>
      </c>
      <c r="H114" s="2">
        <v>1596</v>
      </c>
    </row>
    <row r="115" spans="1:8" x14ac:dyDescent="0.35">
      <c r="B115" t="s">
        <v>47</v>
      </c>
      <c r="C115" s="2">
        <v>3322</v>
      </c>
      <c r="D115" s="2">
        <v>4140</v>
      </c>
      <c r="E115" s="2">
        <v>3345</v>
      </c>
      <c r="F115" s="2">
        <v>7292</v>
      </c>
      <c r="G115" s="2">
        <v>7567</v>
      </c>
      <c r="H115" s="2">
        <v>6879</v>
      </c>
    </row>
    <row r="116" spans="1:8" x14ac:dyDescent="0.35">
      <c r="B116" t="s">
        <v>0</v>
      </c>
      <c r="C116" s="2">
        <v>48</v>
      </c>
      <c r="D116" s="2">
        <v>50</v>
      </c>
      <c r="E116" s="2">
        <v>41</v>
      </c>
      <c r="F116" s="2">
        <v>44</v>
      </c>
      <c r="G116" s="2">
        <v>47</v>
      </c>
      <c r="H116" s="2">
        <v>47</v>
      </c>
    </row>
    <row r="117" spans="1:8" ht="15" thickBot="1" x14ac:dyDescent="0.4">
      <c r="B117" s="16" t="s">
        <v>110</v>
      </c>
      <c r="C117" s="14">
        <f t="shared" ref="C117:H117" si="11">SUM(C102:C116)</f>
        <v>45261</v>
      </c>
      <c r="D117" s="14">
        <f t="shared" si="11"/>
        <v>57666</v>
      </c>
      <c r="E117" s="14">
        <f t="shared" si="11"/>
        <v>62149</v>
      </c>
      <c r="F117" s="14">
        <f t="shared" si="11"/>
        <v>132924</v>
      </c>
      <c r="G117" s="14">
        <f t="shared" si="11"/>
        <v>133403</v>
      </c>
      <c r="H117" s="14">
        <f t="shared" si="11"/>
        <v>104701</v>
      </c>
    </row>
    <row r="118" spans="1:8" x14ac:dyDescent="0.35">
      <c r="C118" s="2"/>
      <c r="D118" s="2"/>
      <c r="F118" s="2"/>
    </row>
    <row r="119" spans="1:8" x14ac:dyDescent="0.35">
      <c r="A119" t="s">
        <v>59</v>
      </c>
      <c r="B119" t="s">
        <v>34</v>
      </c>
      <c r="C119" s="2">
        <v>11232</v>
      </c>
      <c r="D119" s="2">
        <v>14196</v>
      </c>
      <c r="E119" s="2">
        <v>16817</v>
      </c>
      <c r="F119" s="2">
        <v>37243</v>
      </c>
      <c r="G119" s="2">
        <v>37690</v>
      </c>
      <c r="H119" s="2">
        <v>27520</v>
      </c>
    </row>
    <row r="120" spans="1:8" x14ac:dyDescent="0.35">
      <c r="B120" t="s">
        <v>35</v>
      </c>
      <c r="C120" s="2">
        <v>155</v>
      </c>
      <c r="D120" s="2">
        <v>178</v>
      </c>
      <c r="E120" s="2">
        <v>185</v>
      </c>
      <c r="F120" s="2">
        <v>235</v>
      </c>
      <c r="G120" s="2">
        <v>219</v>
      </c>
      <c r="H120" s="2">
        <v>219</v>
      </c>
    </row>
    <row r="121" spans="1:8" x14ac:dyDescent="0.35">
      <c r="B121" t="s">
        <v>36</v>
      </c>
      <c r="C121" s="2">
        <v>1190</v>
      </c>
      <c r="D121" s="2">
        <v>1384</v>
      </c>
      <c r="E121" s="2">
        <v>1435</v>
      </c>
      <c r="F121" s="2">
        <v>2864</v>
      </c>
      <c r="G121" s="2">
        <v>2867</v>
      </c>
      <c r="H121" s="2">
        <v>2207</v>
      </c>
    </row>
    <row r="122" spans="1:8" x14ac:dyDescent="0.35">
      <c r="B122" t="s">
        <v>37</v>
      </c>
      <c r="C122" s="2">
        <v>127</v>
      </c>
      <c r="D122" s="2">
        <v>179</v>
      </c>
      <c r="E122" s="2">
        <v>135</v>
      </c>
      <c r="F122" s="2">
        <v>156</v>
      </c>
      <c r="G122" s="2">
        <v>152</v>
      </c>
      <c r="H122" s="2">
        <v>154</v>
      </c>
    </row>
    <row r="123" spans="1:8" x14ac:dyDescent="0.35">
      <c r="B123" t="s">
        <v>38</v>
      </c>
      <c r="C123" s="2">
        <v>131</v>
      </c>
      <c r="D123" s="2">
        <v>173</v>
      </c>
      <c r="E123" s="2">
        <v>235</v>
      </c>
      <c r="F123" s="2">
        <v>251</v>
      </c>
      <c r="G123" s="2">
        <v>218</v>
      </c>
      <c r="H123" s="2">
        <v>210</v>
      </c>
    </row>
    <row r="124" spans="1:8" x14ac:dyDescent="0.35">
      <c r="B124" t="s">
        <v>39</v>
      </c>
      <c r="C124" s="2">
        <v>131</v>
      </c>
      <c r="D124" s="2">
        <v>145</v>
      </c>
      <c r="E124" s="2">
        <v>127</v>
      </c>
      <c r="F124" s="2">
        <v>978</v>
      </c>
      <c r="G124" s="2">
        <v>1049</v>
      </c>
      <c r="H124" s="2">
        <v>617</v>
      </c>
    </row>
    <row r="125" spans="1:8" x14ac:dyDescent="0.35">
      <c r="B125" t="s">
        <v>40</v>
      </c>
      <c r="C125" s="2">
        <v>1821</v>
      </c>
      <c r="D125" s="2">
        <v>2234</v>
      </c>
      <c r="E125" s="2">
        <v>3238</v>
      </c>
      <c r="F125" s="2">
        <v>7960</v>
      </c>
      <c r="G125" s="2">
        <v>8379</v>
      </c>
      <c r="H125" s="2">
        <v>5043</v>
      </c>
    </row>
    <row r="126" spans="1:8" x14ac:dyDescent="0.35">
      <c r="B126" t="s">
        <v>41</v>
      </c>
      <c r="C126" s="2">
        <v>1217</v>
      </c>
      <c r="D126" s="2">
        <v>1517</v>
      </c>
      <c r="E126" s="2">
        <v>2406</v>
      </c>
      <c r="F126" s="2">
        <v>5738</v>
      </c>
      <c r="G126" s="2">
        <v>6134</v>
      </c>
      <c r="H126" s="2">
        <v>4615</v>
      </c>
    </row>
    <row r="127" spans="1:8" x14ac:dyDescent="0.35">
      <c r="B127" t="s">
        <v>42</v>
      </c>
      <c r="C127" s="2">
        <v>708</v>
      </c>
      <c r="D127" s="2">
        <v>818</v>
      </c>
      <c r="E127" s="2">
        <v>4334</v>
      </c>
      <c r="F127" s="2">
        <v>5614</v>
      </c>
      <c r="G127" s="2">
        <v>5630</v>
      </c>
      <c r="H127" s="2">
        <v>4923</v>
      </c>
    </row>
    <row r="128" spans="1:8" x14ac:dyDescent="0.35">
      <c r="B128" t="s">
        <v>43</v>
      </c>
      <c r="C128" s="2">
        <v>116</v>
      </c>
      <c r="D128" s="2">
        <v>139</v>
      </c>
      <c r="E128" s="2">
        <v>73</v>
      </c>
      <c r="F128" s="2">
        <v>98</v>
      </c>
      <c r="G128" s="2">
        <v>101</v>
      </c>
      <c r="H128" s="2">
        <v>96</v>
      </c>
    </row>
    <row r="129" spans="1:8" x14ac:dyDescent="0.35">
      <c r="B129" t="s">
        <v>44</v>
      </c>
      <c r="C129" s="2">
        <v>1247</v>
      </c>
      <c r="D129" s="2">
        <v>1401</v>
      </c>
      <c r="E129" s="2">
        <v>1383</v>
      </c>
      <c r="F129" s="2">
        <v>4385</v>
      </c>
      <c r="G129" s="2">
        <v>4563</v>
      </c>
      <c r="H129" s="2">
        <v>1738</v>
      </c>
    </row>
    <row r="130" spans="1:8" x14ac:dyDescent="0.35">
      <c r="B130" t="s">
        <v>45</v>
      </c>
      <c r="C130" s="2">
        <v>11694</v>
      </c>
      <c r="D130" s="2">
        <v>15192</v>
      </c>
      <c r="E130" s="2">
        <v>13871</v>
      </c>
      <c r="F130" s="2">
        <v>34756</v>
      </c>
      <c r="G130" s="2">
        <v>35448</v>
      </c>
      <c r="H130" s="2">
        <v>29053</v>
      </c>
    </row>
    <row r="131" spans="1:8" x14ac:dyDescent="0.35">
      <c r="B131" t="s">
        <v>46</v>
      </c>
      <c r="C131" s="2">
        <v>590</v>
      </c>
      <c r="D131" s="2">
        <v>651</v>
      </c>
      <c r="E131" s="2">
        <v>1022</v>
      </c>
      <c r="F131" s="2">
        <v>1266</v>
      </c>
      <c r="G131" s="2">
        <v>1175</v>
      </c>
      <c r="H131" s="2">
        <v>1152</v>
      </c>
    </row>
    <row r="132" spans="1:8" x14ac:dyDescent="0.35">
      <c r="B132" t="s">
        <v>47</v>
      </c>
      <c r="C132" s="2">
        <v>2628</v>
      </c>
      <c r="D132" s="2">
        <v>3185</v>
      </c>
      <c r="E132" s="2">
        <v>2749</v>
      </c>
      <c r="F132" s="2">
        <v>6778</v>
      </c>
      <c r="G132" s="2">
        <v>7099</v>
      </c>
      <c r="H132" s="2">
        <v>5773</v>
      </c>
    </row>
    <row r="133" spans="1:8" x14ac:dyDescent="0.35">
      <c r="B133" t="s">
        <v>0</v>
      </c>
      <c r="C133" s="2">
        <v>29</v>
      </c>
      <c r="D133" s="2">
        <v>36</v>
      </c>
      <c r="E133" s="2">
        <v>36</v>
      </c>
      <c r="F133" s="2">
        <v>41</v>
      </c>
      <c r="G133" s="2">
        <v>36</v>
      </c>
      <c r="H133" s="2">
        <v>38</v>
      </c>
    </row>
    <row r="134" spans="1:8" ht="15" thickBot="1" x14ac:dyDescent="0.4">
      <c r="B134" s="16" t="s">
        <v>110</v>
      </c>
      <c r="C134" s="14">
        <f t="shared" ref="C134:H134" si="12">SUM(C119:C133)</f>
        <v>33016</v>
      </c>
      <c r="D134" s="14">
        <f t="shared" si="12"/>
        <v>41428</v>
      </c>
      <c r="E134" s="14">
        <f t="shared" si="12"/>
        <v>48046</v>
      </c>
      <c r="F134" s="14">
        <f t="shared" si="12"/>
        <v>108363</v>
      </c>
      <c r="G134" s="14">
        <f t="shared" si="12"/>
        <v>110760</v>
      </c>
      <c r="H134" s="14">
        <f t="shared" si="12"/>
        <v>83358</v>
      </c>
    </row>
    <row r="135" spans="1:8" x14ac:dyDescent="0.35">
      <c r="C135" s="2"/>
      <c r="D135" s="2"/>
    </row>
    <row r="136" spans="1:8" x14ac:dyDescent="0.35">
      <c r="A136" s="6" t="s">
        <v>83</v>
      </c>
      <c r="B136" s="6" t="s">
        <v>11</v>
      </c>
      <c r="C136" s="15">
        <f>SUM(C152,C169)</f>
        <v>367510</v>
      </c>
      <c r="D136" s="15">
        <f>SUM(D152,D169)</f>
        <v>459123</v>
      </c>
      <c r="E136" s="15">
        <f>SUM(E152,E169)</f>
        <v>502334</v>
      </c>
      <c r="F136" s="58">
        <f>F152+F169</f>
        <v>619497</v>
      </c>
      <c r="G136" s="58">
        <f>G152+G169</f>
        <v>331620</v>
      </c>
      <c r="H136" s="58">
        <f>H152+H169</f>
        <v>614952</v>
      </c>
    </row>
    <row r="137" spans="1:8" x14ac:dyDescent="0.35">
      <c r="A137" t="s">
        <v>3</v>
      </c>
      <c r="B137" t="s">
        <v>34</v>
      </c>
      <c r="C137" s="2">
        <v>65690</v>
      </c>
      <c r="D137" s="2">
        <v>82983</v>
      </c>
      <c r="E137" s="2">
        <v>86928</v>
      </c>
      <c r="F137" s="2">
        <v>106384</v>
      </c>
      <c r="G137" s="2">
        <v>55738</v>
      </c>
      <c r="H137" s="2">
        <v>105432</v>
      </c>
    </row>
    <row r="138" spans="1:8" x14ac:dyDescent="0.35">
      <c r="B138" t="s">
        <v>35</v>
      </c>
      <c r="C138" s="2">
        <v>1784</v>
      </c>
      <c r="D138" s="2">
        <v>2310</v>
      </c>
      <c r="E138" s="2">
        <v>2481</v>
      </c>
      <c r="F138" s="2">
        <v>1884</v>
      </c>
      <c r="G138" s="2">
        <v>375</v>
      </c>
      <c r="H138" s="2">
        <v>2313</v>
      </c>
    </row>
    <row r="139" spans="1:8" x14ac:dyDescent="0.35">
      <c r="B139" t="s">
        <v>36</v>
      </c>
      <c r="C139" s="2">
        <v>7235</v>
      </c>
      <c r="D139" s="2">
        <v>8942</v>
      </c>
      <c r="E139" s="2">
        <v>9965</v>
      </c>
      <c r="F139" s="2">
        <v>11699</v>
      </c>
      <c r="G139" s="2">
        <v>3279</v>
      </c>
      <c r="H139" s="2">
        <v>12500</v>
      </c>
    </row>
    <row r="140" spans="1:8" x14ac:dyDescent="0.35">
      <c r="B140" t="s">
        <v>37</v>
      </c>
      <c r="C140" s="2">
        <v>1092</v>
      </c>
      <c r="D140" s="2">
        <v>1336</v>
      </c>
      <c r="E140" s="2">
        <v>1174</v>
      </c>
      <c r="F140" s="2">
        <v>857</v>
      </c>
      <c r="G140" s="2">
        <v>84</v>
      </c>
      <c r="H140" s="2">
        <v>1024</v>
      </c>
    </row>
    <row r="141" spans="1:8" x14ac:dyDescent="0.35">
      <c r="B141" t="s">
        <v>38</v>
      </c>
      <c r="C141" s="2">
        <v>904</v>
      </c>
      <c r="D141" s="2">
        <v>1263</v>
      </c>
      <c r="E141" s="2">
        <v>1625</v>
      </c>
      <c r="F141" s="2">
        <v>1256</v>
      </c>
      <c r="G141" s="2">
        <v>73</v>
      </c>
      <c r="H141" s="2">
        <v>1438</v>
      </c>
    </row>
    <row r="142" spans="1:8" x14ac:dyDescent="0.35">
      <c r="B142" t="s">
        <v>39</v>
      </c>
      <c r="C142" s="2">
        <v>966</v>
      </c>
      <c r="D142" s="2">
        <v>1159</v>
      </c>
      <c r="E142" s="2">
        <v>1187</v>
      </c>
      <c r="F142" s="2">
        <v>2804</v>
      </c>
      <c r="G142" s="2">
        <v>1585</v>
      </c>
      <c r="H142" s="2">
        <v>2662</v>
      </c>
    </row>
    <row r="143" spans="1:8" x14ac:dyDescent="0.35">
      <c r="B143" t="s">
        <v>40</v>
      </c>
      <c r="C143" s="2">
        <v>18288</v>
      </c>
      <c r="D143" s="2">
        <v>22859</v>
      </c>
      <c r="E143" s="2">
        <v>24232</v>
      </c>
      <c r="F143" s="2">
        <v>29762</v>
      </c>
      <c r="G143" s="2">
        <v>18370</v>
      </c>
      <c r="H143" s="2">
        <v>28251</v>
      </c>
    </row>
    <row r="144" spans="1:8" x14ac:dyDescent="0.35">
      <c r="B144" t="s">
        <v>41</v>
      </c>
      <c r="C144" s="2">
        <v>9262</v>
      </c>
      <c r="D144" s="2">
        <v>10904</v>
      </c>
      <c r="E144" s="2">
        <v>13413</v>
      </c>
      <c r="F144" s="2">
        <v>17137</v>
      </c>
      <c r="G144" s="2">
        <v>7837</v>
      </c>
      <c r="H144" s="2">
        <v>17597</v>
      </c>
    </row>
    <row r="145" spans="1:8" x14ac:dyDescent="0.35">
      <c r="B145" t="s">
        <v>42</v>
      </c>
      <c r="C145" s="2">
        <v>13792</v>
      </c>
      <c r="D145" s="2">
        <v>14966</v>
      </c>
      <c r="E145" s="2">
        <v>29131</v>
      </c>
      <c r="F145" s="2">
        <v>27628</v>
      </c>
      <c r="G145" s="2">
        <v>11515</v>
      </c>
      <c r="H145" s="2">
        <v>23552</v>
      </c>
    </row>
    <row r="146" spans="1:8" x14ac:dyDescent="0.35">
      <c r="B146" t="s">
        <v>43</v>
      </c>
      <c r="C146" s="2">
        <v>1055</v>
      </c>
      <c r="D146" s="2">
        <v>1461</v>
      </c>
      <c r="E146" s="2">
        <v>873</v>
      </c>
      <c r="F146" s="2">
        <v>757</v>
      </c>
      <c r="G146" s="2">
        <v>282</v>
      </c>
      <c r="H146" s="2">
        <v>862</v>
      </c>
    </row>
    <row r="147" spans="1:8" x14ac:dyDescent="0.35">
      <c r="B147" t="s">
        <v>44</v>
      </c>
      <c r="C147" s="2">
        <v>5215</v>
      </c>
      <c r="D147" s="2">
        <v>6746</v>
      </c>
      <c r="E147" s="2">
        <v>7619</v>
      </c>
      <c r="F147" s="2">
        <v>12979</v>
      </c>
      <c r="G147" s="2">
        <v>7110</v>
      </c>
      <c r="H147" s="2">
        <v>11214</v>
      </c>
    </row>
    <row r="148" spans="1:8" x14ac:dyDescent="0.35">
      <c r="B148" t="s">
        <v>45</v>
      </c>
      <c r="C148" s="2">
        <v>67648</v>
      </c>
      <c r="D148" s="2">
        <v>81689</v>
      </c>
      <c r="E148" s="2">
        <v>76286</v>
      </c>
      <c r="F148" s="2">
        <v>93946</v>
      </c>
      <c r="G148" s="2">
        <v>61375</v>
      </c>
      <c r="H148" s="2">
        <v>91928</v>
      </c>
    </row>
    <row r="149" spans="1:8" x14ac:dyDescent="0.35">
      <c r="B149" t="s">
        <v>46</v>
      </c>
      <c r="C149" s="2">
        <v>3265</v>
      </c>
      <c r="D149" s="2">
        <v>3835</v>
      </c>
      <c r="E149" s="2">
        <v>5985</v>
      </c>
      <c r="F149" s="2">
        <v>5172</v>
      </c>
      <c r="G149" s="2">
        <v>320</v>
      </c>
      <c r="H149" s="2">
        <v>6203</v>
      </c>
    </row>
    <row r="150" spans="1:8" x14ac:dyDescent="0.35">
      <c r="B150" t="s">
        <v>47</v>
      </c>
      <c r="C150" s="2">
        <v>13667</v>
      </c>
      <c r="D150" s="2">
        <v>18855</v>
      </c>
      <c r="E150" s="2">
        <v>17276</v>
      </c>
      <c r="F150" s="2">
        <v>21678</v>
      </c>
      <c r="G150" s="2">
        <v>10169</v>
      </c>
      <c r="H150" s="2">
        <v>22493</v>
      </c>
    </row>
    <row r="151" spans="1:8" x14ac:dyDescent="0.35">
      <c r="B151" t="s">
        <v>0</v>
      </c>
      <c r="C151" s="2">
        <v>179</v>
      </c>
      <c r="D151" s="2">
        <v>247</v>
      </c>
      <c r="E151" s="2">
        <v>248</v>
      </c>
      <c r="F151" s="2">
        <v>183</v>
      </c>
      <c r="G151" s="2">
        <v>1583</v>
      </c>
      <c r="H151" s="2">
        <v>253</v>
      </c>
    </row>
    <row r="152" spans="1:8" ht="15" thickBot="1" x14ac:dyDescent="0.4">
      <c r="B152" s="16" t="s">
        <v>110</v>
      </c>
      <c r="C152" s="14">
        <f t="shared" ref="C152:H152" si="13">SUM(C137:C151)</f>
        <v>210042</v>
      </c>
      <c r="D152" s="14">
        <f t="shared" si="13"/>
        <v>259555</v>
      </c>
      <c r="E152" s="14">
        <f t="shared" si="13"/>
        <v>278423</v>
      </c>
      <c r="F152" s="14">
        <f t="shared" si="13"/>
        <v>334126</v>
      </c>
      <c r="G152" s="14">
        <f t="shared" si="13"/>
        <v>179695</v>
      </c>
      <c r="H152" s="14">
        <f t="shared" si="13"/>
        <v>327722</v>
      </c>
    </row>
    <row r="153" spans="1:8" x14ac:dyDescent="0.35">
      <c r="C153" s="2"/>
      <c r="D153" s="2"/>
      <c r="F153" s="2"/>
    </row>
    <row r="154" spans="1:8" x14ac:dyDescent="0.35">
      <c r="A154" t="s">
        <v>59</v>
      </c>
      <c r="B154" t="s">
        <v>34</v>
      </c>
      <c r="C154" s="2">
        <v>47716</v>
      </c>
      <c r="D154" s="2">
        <v>62242</v>
      </c>
      <c r="E154" s="2">
        <v>68558</v>
      </c>
      <c r="F154" s="2">
        <v>88968</v>
      </c>
      <c r="G154" s="2">
        <v>45811</v>
      </c>
      <c r="H154" s="2">
        <v>90171</v>
      </c>
    </row>
    <row r="155" spans="1:8" x14ac:dyDescent="0.35">
      <c r="B155" t="s">
        <v>35</v>
      </c>
      <c r="C155" s="2">
        <v>1212</v>
      </c>
      <c r="D155" s="2">
        <v>1594</v>
      </c>
      <c r="E155" s="2">
        <v>1797</v>
      </c>
      <c r="F155" s="2">
        <v>1313</v>
      </c>
      <c r="G155" s="2">
        <v>232</v>
      </c>
      <c r="H155" s="2">
        <v>1740</v>
      </c>
    </row>
    <row r="156" spans="1:8" x14ac:dyDescent="0.35">
      <c r="B156" t="s">
        <v>36</v>
      </c>
      <c r="C156" s="2">
        <v>5364</v>
      </c>
      <c r="D156" s="2">
        <v>7000</v>
      </c>
      <c r="E156" s="2">
        <v>8045</v>
      </c>
      <c r="F156" s="2">
        <v>10037</v>
      </c>
      <c r="G156" s="2">
        <v>3013</v>
      </c>
      <c r="H156" s="2">
        <v>11033</v>
      </c>
    </row>
    <row r="157" spans="1:8" x14ac:dyDescent="0.35">
      <c r="B157" t="s">
        <v>37</v>
      </c>
      <c r="C157" s="2">
        <v>614</v>
      </c>
      <c r="D157" s="2">
        <v>797</v>
      </c>
      <c r="E157" s="2">
        <v>773</v>
      </c>
      <c r="F157" s="2">
        <v>618</v>
      </c>
      <c r="G157" s="2">
        <v>30</v>
      </c>
      <c r="H157" s="2">
        <v>726</v>
      </c>
    </row>
    <row r="158" spans="1:8" x14ac:dyDescent="0.35">
      <c r="B158" t="s">
        <v>38</v>
      </c>
      <c r="C158" s="2">
        <v>600</v>
      </c>
      <c r="D158" s="2">
        <v>862</v>
      </c>
      <c r="E158" s="2">
        <v>1177</v>
      </c>
      <c r="F158" s="2">
        <v>966</v>
      </c>
      <c r="G158" s="2">
        <v>52</v>
      </c>
      <c r="H158" s="2">
        <v>1127</v>
      </c>
    </row>
    <row r="159" spans="1:8" x14ac:dyDescent="0.35">
      <c r="B159" t="s">
        <v>39</v>
      </c>
      <c r="C159" s="2">
        <v>681</v>
      </c>
      <c r="D159" s="2">
        <v>707</v>
      </c>
      <c r="E159" s="2">
        <v>718</v>
      </c>
      <c r="F159" s="2">
        <v>2578</v>
      </c>
      <c r="G159" s="2">
        <v>1653</v>
      </c>
      <c r="H159" s="2">
        <v>2401</v>
      </c>
    </row>
    <row r="160" spans="1:8" x14ac:dyDescent="0.35">
      <c r="B160" t="s">
        <v>40</v>
      </c>
      <c r="C160" s="2">
        <v>13041</v>
      </c>
      <c r="D160" s="2">
        <v>16323</v>
      </c>
      <c r="E160" s="2">
        <v>18429</v>
      </c>
      <c r="F160" s="2">
        <v>24484</v>
      </c>
      <c r="G160" s="2">
        <v>14361</v>
      </c>
      <c r="H160" s="2">
        <v>24830</v>
      </c>
    </row>
    <row r="161" spans="1:8" x14ac:dyDescent="0.35">
      <c r="B161" t="s">
        <v>41</v>
      </c>
      <c r="C161" s="2">
        <v>7603</v>
      </c>
      <c r="D161" s="2">
        <v>9027</v>
      </c>
      <c r="E161" s="2">
        <v>11057</v>
      </c>
      <c r="F161" s="2">
        <v>14787</v>
      </c>
      <c r="G161" s="2">
        <v>6813</v>
      </c>
      <c r="H161" s="2">
        <v>15764</v>
      </c>
    </row>
    <row r="162" spans="1:8" x14ac:dyDescent="0.35">
      <c r="B162" t="s">
        <v>42</v>
      </c>
      <c r="C162" s="2">
        <v>10319</v>
      </c>
      <c r="D162" s="2">
        <v>11151</v>
      </c>
      <c r="E162" s="2">
        <v>25202</v>
      </c>
      <c r="F162" s="2">
        <v>23362</v>
      </c>
      <c r="G162" s="2">
        <v>9125</v>
      </c>
      <c r="H162" s="2">
        <v>21659</v>
      </c>
    </row>
    <row r="163" spans="1:8" x14ac:dyDescent="0.35">
      <c r="B163" t="s">
        <v>43</v>
      </c>
      <c r="C163" s="2">
        <v>768</v>
      </c>
      <c r="D163" s="2">
        <v>1115</v>
      </c>
      <c r="E163" s="2">
        <v>730</v>
      </c>
      <c r="F163" s="2">
        <v>617</v>
      </c>
      <c r="G163" s="2">
        <v>183</v>
      </c>
      <c r="H163" s="2">
        <v>738</v>
      </c>
    </row>
    <row r="164" spans="1:8" x14ac:dyDescent="0.35">
      <c r="B164" t="s">
        <v>44</v>
      </c>
      <c r="C164" s="2">
        <v>3740</v>
      </c>
      <c r="D164" s="2">
        <v>4953</v>
      </c>
      <c r="E164" s="2">
        <v>5799</v>
      </c>
      <c r="F164" s="2">
        <v>10151</v>
      </c>
      <c r="G164" s="2">
        <v>5661</v>
      </c>
      <c r="H164" s="2">
        <v>9291</v>
      </c>
    </row>
    <row r="165" spans="1:8" x14ac:dyDescent="0.35">
      <c r="B165" t="s">
        <v>45</v>
      </c>
      <c r="C165" s="2">
        <v>53209</v>
      </c>
      <c r="D165" s="2">
        <v>66295</v>
      </c>
      <c r="E165" s="2">
        <v>62268</v>
      </c>
      <c r="F165" s="2">
        <v>82789</v>
      </c>
      <c r="G165" s="2">
        <v>53647</v>
      </c>
      <c r="H165" s="2">
        <v>80945</v>
      </c>
    </row>
    <row r="166" spans="1:8" x14ac:dyDescent="0.35">
      <c r="B166" t="s">
        <v>46</v>
      </c>
      <c r="C166" s="2">
        <v>2399</v>
      </c>
      <c r="D166" s="2">
        <v>3001</v>
      </c>
      <c r="E166" s="2">
        <v>5085</v>
      </c>
      <c r="F166" s="2">
        <v>4365</v>
      </c>
      <c r="G166" s="2">
        <v>191</v>
      </c>
      <c r="H166" s="2">
        <v>5389</v>
      </c>
    </row>
    <row r="167" spans="1:8" x14ac:dyDescent="0.35">
      <c r="B167" t="s">
        <v>47</v>
      </c>
      <c r="C167" s="2">
        <v>10099</v>
      </c>
      <c r="D167" s="2">
        <v>14337</v>
      </c>
      <c r="E167" s="2">
        <v>14101</v>
      </c>
      <c r="F167" s="2">
        <v>20202</v>
      </c>
      <c r="G167" s="2">
        <v>10077</v>
      </c>
      <c r="H167" s="2">
        <v>21204</v>
      </c>
    </row>
    <row r="168" spans="1:8" x14ac:dyDescent="0.35">
      <c r="B168" t="s">
        <v>0</v>
      </c>
      <c r="C168" s="2">
        <v>103</v>
      </c>
      <c r="D168" s="2">
        <v>164</v>
      </c>
      <c r="E168" s="2">
        <v>172</v>
      </c>
      <c r="F168" s="2">
        <v>134</v>
      </c>
      <c r="G168" s="2">
        <v>1076</v>
      </c>
      <c r="H168" s="2">
        <v>212</v>
      </c>
    </row>
    <row r="169" spans="1:8" ht="15" thickBot="1" x14ac:dyDescent="0.4">
      <c r="B169" s="16" t="s">
        <v>110</v>
      </c>
      <c r="C169" s="14">
        <f t="shared" ref="C169:H169" si="14">SUM(C154:C168)</f>
        <v>157468</v>
      </c>
      <c r="D169" s="14">
        <f t="shared" si="14"/>
        <v>199568</v>
      </c>
      <c r="E169" s="14">
        <f t="shared" si="14"/>
        <v>223911</v>
      </c>
      <c r="F169" s="14">
        <f t="shared" si="14"/>
        <v>285371</v>
      </c>
      <c r="G169" s="14">
        <f t="shared" si="14"/>
        <v>151925</v>
      </c>
      <c r="H169" s="14">
        <f t="shared" si="14"/>
        <v>287230</v>
      </c>
    </row>
    <row r="170" spans="1:8" x14ac:dyDescent="0.35">
      <c r="C170" s="2"/>
      <c r="D170" s="2"/>
    </row>
    <row r="171" spans="1:8" x14ac:dyDescent="0.35">
      <c r="A171" s="6" t="s">
        <v>84</v>
      </c>
      <c r="B171" s="6" t="s">
        <v>11</v>
      </c>
      <c r="C171" s="15">
        <f>SUM(C187,C204)</f>
        <v>10977</v>
      </c>
      <c r="D171" s="15">
        <f>SUM(D187,D204)</f>
        <v>15735</v>
      </c>
      <c r="E171" s="15">
        <f>SUM(E187,E204)</f>
        <v>13836</v>
      </c>
      <c r="F171" s="58">
        <f>F187+F204</f>
        <v>13115</v>
      </c>
      <c r="G171" s="58">
        <f>G187+G204</f>
        <v>7730</v>
      </c>
      <c r="H171" s="58">
        <f>H187+H204</f>
        <v>11938</v>
      </c>
    </row>
    <row r="172" spans="1:8" x14ac:dyDescent="0.35">
      <c r="A172" t="s">
        <v>3</v>
      </c>
      <c r="B172" t="s">
        <v>34</v>
      </c>
      <c r="C172" s="2">
        <v>2157</v>
      </c>
      <c r="D172" s="2">
        <v>3349</v>
      </c>
      <c r="E172" s="2">
        <v>2828</v>
      </c>
      <c r="F172" s="2">
        <v>2810</v>
      </c>
      <c r="G172" s="2">
        <v>1670</v>
      </c>
      <c r="H172" s="2">
        <v>2435</v>
      </c>
    </row>
    <row r="173" spans="1:8" x14ac:dyDescent="0.35">
      <c r="B173" t="s">
        <v>35</v>
      </c>
      <c r="C173" s="2">
        <v>6</v>
      </c>
      <c r="D173" s="2">
        <v>6</v>
      </c>
      <c r="E173" s="2">
        <v>3</v>
      </c>
      <c r="F173" s="2">
        <v>3</v>
      </c>
      <c r="G173" s="2">
        <v>0</v>
      </c>
      <c r="H173" s="2">
        <v>5</v>
      </c>
    </row>
    <row r="174" spans="1:8" x14ac:dyDescent="0.35">
      <c r="B174" t="s">
        <v>36</v>
      </c>
      <c r="C174" s="2">
        <v>165</v>
      </c>
      <c r="D174" s="2">
        <v>165</v>
      </c>
      <c r="E174" s="2">
        <v>146</v>
      </c>
      <c r="F174" s="2">
        <v>142</v>
      </c>
      <c r="G174" s="2">
        <v>53</v>
      </c>
      <c r="H174" s="2">
        <v>129</v>
      </c>
    </row>
    <row r="175" spans="1:8" x14ac:dyDescent="0.35">
      <c r="B175" t="s">
        <v>37</v>
      </c>
      <c r="C175" s="2">
        <v>8</v>
      </c>
      <c r="D175" s="2">
        <v>10</v>
      </c>
      <c r="E175" s="2">
        <v>7</v>
      </c>
      <c r="F175" s="2">
        <v>9</v>
      </c>
      <c r="G175" s="2">
        <v>0</v>
      </c>
      <c r="H175" s="2">
        <v>8</v>
      </c>
    </row>
    <row r="176" spans="1:8" x14ac:dyDescent="0.35">
      <c r="B176" t="s">
        <v>38</v>
      </c>
      <c r="C176" s="2">
        <v>19</v>
      </c>
      <c r="D176" s="2">
        <v>7</v>
      </c>
      <c r="E176" s="2">
        <v>6</v>
      </c>
      <c r="F176" s="2">
        <v>5</v>
      </c>
      <c r="G176" s="2">
        <v>0</v>
      </c>
      <c r="H176" s="2">
        <v>13</v>
      </c>
    </row>
    <row r="177" spans="1:8" x14ac:dyDescent="0.35">
      <c r="B177" t="s">
        <v>39</v>
      </c>
      <c r="C177" s="2">
        <v>47</v>
      </c>
      <c r="D177" s="2">
        <v>40</v>
      </c>
      <c r="E177" s="2">
        <v>41</v>
      </c>
      <c r="F177" s="2">
        <v>26</v>
      </c>
      <c r="G177" s="2">
        <v>13</v>
      </c>
      <c r="H177" s="2">
        <v>26</v>
      </c>
    </row>
    <row r="178" spans="1:8" x14ac:dyDescent="0.35">
      <c r="B178" t="s">
        <v>40</v>
      </c>
      <c r="C178" s="2">
        <v>340</v>
      </c>
      <c r="D178" s="2">
        <v>385</v>
      </c>
      <c r="E178" s="2">
        <v>312</v>
      </c>
      <c r="F178" s="2">
        <v>276</v>
      </c>
      <c r="G178" s="2">
        <v>139</v>
      </c>
      <c r="H178" s="2">
        <v>303</v>
      </c>
    </row>
    <row r="179" spans="1:8" x14ac:dyDescent="0.35">
      <c r="B179" t="s">
        <v>41</v>
      </c>
      <c r="C179" s="2">
        <v>180</v>
      </c>
      <c r="D179" s="2">
        <v>249</v>
      </c>
      <c r="E179" s="2">
        <v>225</v>
      </c>
      <c r="F179" s="2">
        <v>201</v>
      </c>
      <c r="G179" s="2">
        <v>110</v>
      </c>
      <c r="H179" s="2">
        <v>184</v>
      </c>
    </row>
    <row r="180" spans="1:8" x14ac:dyDescent="0.35">
      <c r="B180" t="s">
        <v>42</v>
      </c>
      <c r="C180" s="2">
        <v>187</v>
      </c>
      <c r="D180" s="2">
        <v>163</v>
      </c>
      <c r="E180" s="2">
        <v>267</v>
      </c>
      <c r="F180" s="2">
        <v>290</v>
      </c>
      <c r="G180" s="2">
        <v>17</v>
      </c>
      <c r="H180" s="2">
        <v>357</v>
      </c>
    </row>
    <row r="181" spans="1:8" x14ac:dyDescent="0.35">
      <c r="B181" t="s">
        <v>43</v>
      </c>
      <c r="C181" s="2">
        <v>4</v>
      </c>
      <c r="D181" s="2">
        <v>2</v>
      </c>
      <c r="E181" s="2">
        <v>2</v>
      </c>
      <c r="F181" s="2">
        <v>3</v>
      </c>
      <c r="G181" s="2">
        <v>0</v>
      </c>
      <c r="H181" s="2">
        <v>3</v>
      </c>
    </row>
    <row r="182" spans="1:8" x14ac:dyDescent="0.35">
      <c r="B182" t="s">
        <v>44</v>
      </c>
      <c r="C182" s="2">
        <v>135</v>
      </c>
      <c r="D182" s="2">
        <v>106</v>
      </c>
      <c r="E182" s="2">
        <v>77</v>
      </c>
      <c r="F182" s="2">
        <v>68</v>
      </c>
      <c r="G182" s="2">
        <v>12</v>
      </c>
      <c r="H182" s="2">
        <v>53</v>
      </c>
    </row>
    <row r="183" spans="1:8" x14ac:dyDescent="0.35">
      <c r="B183" t="s">
        <v>45</v>
      </c>
      <c r="C183" s="2">
        <v>3307</v>
      </c>
      <c r="D183" s="2">
        <v>5249</v>
      </c>
      <c r="E183" s="2">
        <v>4592</v>
      </c>
      <c r="F183" s="2">
        <v>4374</v>
      </c>
      <c r="G183" s="2">
        <v>2941</v>
      </c>
      <c r="H183" s="2">
        <v>3744</v>
      </c>
    </row>
    <row r="184" spans="1:8" x14ac:dyDescent="0.35">
      <c r="B184" t="s">
        <v>46</v>
      </c>
      <c r="C184" s="2">
        <v>48</v>
      </c>
      <c r="D184" s="2">
        <v>71</v>
      </c>
      <c r="E184" s="2">
        <v>97</v>
      </c>
      <c r="F184" s="2">
        <v>104</v>
      </c>
      <c r="G184" s="2">
        <v>0</v>
      </c>
      <c r="H184" s="2">
        <v>87</v>
      </c>
    </row>
    <row r="185" spans="1:8" x14ac:dyDescent="0.35">
      <c r="B185" t="s">
        <v>47</v>
      </c>
      <c r="C185" s="2">
        <v>290</v>
      </c>
      <c r="D185" s="2">
        <v>398</v>
      </c>
      <c r="E185" s="2">
        <v>328</v>
      </c>
      <c r="F185" s="2">
        <v>295</v>
      </c>
      <c r="G185" s="2">
        <v>176</v>
      </c>
      <c r="H185" s="2">
        <v>279</v>
      </c>
    </row>
    <row r="186" spans="1:8" x14ac:dyDescent="0.35">
      <c r="B186" t="s">
        <v>0</v>
      </c>
      <c r="C186" s="2">
        <v>3</v>
      </c>
      <c r="D186" s="2">
        <v>1</v>
      </c>
      <c r="E186" s="2">
        <v>1</v>
      </c>
      <c r="F186" s="2">
        <v>2</v>
      </c>
      <c r="G186" s="2">
        <v>1</v>
      </c>
      <c r="H186" s="2">
        <v>2</v>
      </c>
    </row>
    <row r="187" spans="1:8" ht="15" thickBot="1" x14ac:dyDescent="0.4">
      <c r="B187" s="16" t="s">
        <v>110</v>
      </c>
      <c r="C187" s="14">
        <f t="shared" ref="C187:H187" si="15">SUM(C172:C186)</f>
        <v>6896</v>
      </c>
      <c r="D187" s="14">
        <f t="shared" si="15"/>
        <v>10201</v>
      </c>
      <c r="E187" s="14">
        <f t="shared" si="15"/>
        <v>8932</v>
      </c>
      <c r="F187" s="14">
        <f t="shared" si="15"/>
        <v>8608</v>
      </c>
      <c r="G187" s="14">
        <f t="shared" si="15"/>
        <v>5132</v>
      </c>
      <c r="H187" s="14">
        <f t="shared" si="15"/>
        <v>7628</v>
      </c>
    </row>
    <row r="188" spans="1:8" x14ac:dyDescent="0.35">
      <c r="C188" s="2"/>
      <c r="D188" s="2"/>
      <c r="F188" s="2"/>
    </row>
    <row r="189" spans="1:8" x14ac:dyDescent="0.35">
      <c r="A189" t="s">
        <v>59</v>
      </c>
      <c r="B189" t="s">
        <v>34</v>
      </c>
      <c r="C189" s="2">
        <v>1172</v>
      </c>
      <c r="D189" s="2">
        <v>1605</v>
      </c>
      <c r="E189" s="2">
        <v>1357</v>
      </c>
      <c r="F189" s="2">
        <v>1272</v>
      </c>
      <c r="G189" s="2">
        <v>736</v>
      </c>
      <c r="H189" s="2">
        <v>1179</v>
      </c>
    </row>
    <row r="190" spans="1:8" x14ac:dyDescent="0.35">
      <c r="B190" t="s">
        <v>35</v>
      </c>
      <c r="C190" s="2">
        <v>3</v>
      </c>
      <c r="D190" s="2">
        <v>9</v>
      </c>
      <c r="E190" s="2">
        <v>2</v>
      </c>
      <c r="F190" s="2">
        <v>2</v>
      </c>
      <c r="G190" s="2">
        <v>0</v>
      </c>
      <c r="H190" s="2">
        <v>2</v>
      </c>
    </row>
    <row r="191" spans="1:8" x14ac:dyDescent="0.35">
      <c r="B191" t="s">
        <v>36</v>
      </c>
      <c r="C191" s="2">
        <v>95</v>
      </c>
      <c r="D191" s="2">
        <v>110</v>
      </c>
      <c r="E191" s="2">
        <v>101</v>
      </c>
      <c r="F191" s="2">
        <v>93</v>
      </c>
      <c r="G191" s="2">
        <v>31</v>
      </c>
      <c r="H191" s="2">
        <v>82</v>
      </c>
    </row>
    <row r="192" spans="1:8" x14ac:dyDescent="0.35">
      <c r="B192" t="s">
        <v>37</v>
      </c>
      <c r="C192" s="2">
        <v>12</v>
      </c>
      <c r="D192" s="2">
        <v>5</v>
      </c>
      <c r="E192" s="2">
        <v>3</v>
      </c>
      <c r="F192" s="2">
        <v>5</v>
      </c>
      <c r="G192" s="2">
        <v>0</v>
      </c>
      <c r="H192" s="2">
        <v>5</v>
      </c>
    </row>
    <row r="193" spans="2:8" x14ac:dyDescent="0.35">
      <c r="B193" t="s">
        <v>38</v>
      </c>
      <c r="C193" s="2">
        <v>14</v>
      </c>
      <c r="D193" s="2">
        <v>7</v>
      </c>
      <c r="E193" s="2">
        <v>13</v>
      </c>
      <c r="F193" s="2">
        <v>10</v>
      </c>
      <c r="G193" s="2">
        <v>0</v>
      </c>
      <c r="H193" s="2">
        <v>15</v>
      </c>
    </row>
    <row r="194" spans="2:8" x14ac:dyDescent="0.35">
      <c r="B194" t="s">
        <v>39</v>
      </c>
      <c r="C194" s="2">
        <v>34</v>
      </c>
      <c r="D194" s="2">
        <v>32</v>
      </c>
      <c r="E194" s="2">
        <v>28</v>
      </c>
      <c r="F194" s="2">
        <v>24</v>
      </c>
      <c r="G194" s="2">
        <v>15</v>
      </c>
      <c r="H194" s="2">
        <v>23</v>
      </c>
    </row>
    <row r="195" spans="2:8" x14ac:dyDescent="0.35">
      <c r="B195" t="s">
        <v>40</v>
      </c>
      <c r="C195" s="2">
        <v>139</v>
      </c>
      <c r="D195" s="2">
        <v>160</v>
      </c>
      <c r="E195" s="2">
        <v>144</v>
      </c>
      <c r="F195" s="2">
        <v>128</v>
      </c>
      <c r="G195" s="2">
        <v>70</v>
      </c>
      <c r="H195" s="2">
        <v>151</v>
      </c>
    </row>
    <row r="196" spans="2:8" x14ac:dyDescent="0.35">
      <c r="B196" t="s">
        <v>41</v>
      </c>
      <c r="C196" s="2">
        <v>112</v>
      </c>
      <c r="D196" s="2">
        <v>126</v>
      </c>
      <c r="E196" s="2">
        <v>119</v>
      </c>
      <c r="F196" s="2">
        <v>98</v>
      </c>
      <c r="G196" s="2">
        <v>50</v>
      </c>
      <c r="H196" s="2">
        <v>98</v>
      </c>
    </row>
    <row r="197" spans="2:8" x14ac:dyDescent="0.35">
      <c r="B197" t="s">
        <v>42</v>
      </c>
      <c r="C197" s="2">
        <v>127</v>
      </c>
      <c r="D197" s="2">
        <v>115</v>
      </c>
      <c r="E197" s="2">
        <v>149</v>
      </c>
      <c r="F197" s="2">
        <v>164</v>
      </c>
      <c r="G197" s="2">
        <v>3</v>
      </c>
      <c r="H197" s="2">
        <v>229</v>
      </c>
    </row>
    <row r="198" spans="2:8" x14ac:dyDescent="0.35">
      <c r="B198" t="s">
        <v>43</v>
      </c>
      <c r="C198" s="2">
        <v>4</v>
      </c>
      <c r="D198" s="2">
        <v>2</v>
      </c>
      <c r="E198" s="2">
        <v>0</v>
      </c>
      <c r="F198" s="2">
        <v>1</v>
      </c>
      <c r="G198" s="2">
        <v>0</v>
      </c>
      <c r="H198" s="2">
        <v>3</v>
      </c>
    </row>
    <row r="199" spans="2:8" x14ac:dyDescent="0.35">
      <c r="B199" t="s">
        <v>44</v>
      </c>
      <c r="C199" s="2">
        <v>73</v>
      </c>
      <c r="D199" s="2">
        <v>57</v>
      </c>
      <c r="E199" s="2">
        <v>48</v>
      </c>
      <c r="F199" s="2">
        <v>43</v>
      </c>
      <c r="G199" s="2">
        <v>12</v>
      </c>
      <c r="H199" s="2">
        <v>48</v>
      </c>
    </row>
    <row r="200" spans="2:8" x14ac:dyDescent="0.35">
      <c r="B200" t="s">
        <v>45</v>
      </c>
      <c r="C200" s="2">
        <v>2082</v>
      </c>
      <c r="D200" s="2">
        <v>3032</v>
      </c>
      <c r="E200" s="2">
        <v>2655</v>
      </c>
      <c r="F200" s="2">
        <v>2427</v>
      </c>
      <c r="G200" s="2">
        <v>1585</v>
      </c>
      <c r="H200" s="2">
        <v>2250</v>
      </c>
    </row>
    <row r="201" spans="2:8" x14ac:dyDescent="0.35">
      <c r="B201" t="s">
        <v>46</v>
      </c>
      <c r="C201" s="2">
        <v>32</v>
      </c>
      <c r="D201" s="2">
        <v>39</v>
      </c>
      <c r="E201" s="2">
        <v>72</v>
      </c>
      <c r="F201" s="2">
        <v>69</v>
      </c>
      <c r="G201" s="2">
        <v>0</v>
      </c>
      <c r="H201" s="2">
        <v>139</v>
      </c>
    </row>
    <row r="202" spans="2:8" x14ac:dyDescent="0.35">
      <c r="B202" t="s">
        <v>47</v>
      </c>
      <c r="C202" s="2">
        <v>181</v>
      </c>
      <c r="D202" s="2">
        <v>234</v>
      </c>
      <c r="E202" s="2">
        <v>212</v>
      </c>
      <c r="F202" s="2">
        <v>171</v>
      </c>
      <c r="G202" s="2">
        <v>96</v>
      </c>
      <c r="H202" s="2">
        <v>84</v>
      </c>
    </row>
    <row r="203" spans="2:8" x14ac:dyDescent="0.35">
      <c r="B203" t="s">
        <v>0</v>
      </c>
      <c r="C203" s="2">
        <v>1</v>
      </c>
      <c r="D203" s="2">
        <v>1</v>
      </c>
      <c r="E203" s="2">
        <v>1</v>
      </c>
      <c r="F203" s="2">
        <v>0</v>
      </c>
      <c r="G203" s="2">
        <v>0</v>
      </c>
      <c r="H203" s="2">
        <v>2</v>
      </c>
    </row>
    <row r="204" spans="2:8" ht="15" thickBot="1" x14ac:dyDescent="0.4">
      <c r="B204" s="16" t="s">
        <v>110</v>
      </c>
      <c r="C204" s="14">
        <f t="shared" ref="C204:H204" si="16">SUM(C189:C203)</f>
        <v>4081</v>
      </c>
      <c r="D204" s="14">
        <f t="shared" si="16"/>
        <v>5534</v>
      </c>
      <c r="E204" s="14">
        <f t="shared" si="16"/>
        <v>4904</v>
      </c>
      <c r="F204" s="14">
        <f t="shared" si="16"/>
        <v>4507</v>
      </c>
      <c r="G204" s="14">
        <f t="shared" si="16"/>
        <v>2598</v>
      </c>
      <c r="H204" s="14">
        <f t="shared" si="16"/>
        <v>4310</v>
      </c>
    </row>
  </sheetData>
  <sheetProtection algorithmName="SHA-512" hashValue="3uRUkPFKCUAkOx5j161udc2K2eJZEDCPPm4RzkpAi/QuG8NmSnLh6iIBpvoLzcomLa9JxWwGrK86phnmxHnopg==" saltValue="DOVmmSDB7mdhFGEReOg1mA==" spinCount="100000" sheet="1" objects="1" scenarios="1"/>
  <mergeCells count="1">
    <mergeCell ref="A1:G1"/>
  </mergeCells>
  <pageMargins left="0.25" right="0.25" top="0.75" bottom="0.75" header="0.3" footer="0.3"/>
  <pageSetup paperSize="9" scale="67" fitToHeight="0" orientation="portrait" r:id="rId1"/>
  <headerFooter>
    <oddFooter>&amp;C_x000D_&amp;1#&amp;"Calibri"&amp;10&amp;KFF0000 Public</oddFooter>
  </headerFooter>
  <rowBreaks count="2" manualBreakCount="2">
    <brk id="65" max="7" man="1"/>
    <brk id="135"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39"/>
  <sheetViews>
    <sheetView zoomScaleNormal="100" zoomScaleSheetLayoutView="55" workbookViewId="0">
      <selection activeCell="I26" sqref="I26"/>
    </sheetView>
  </sheetViews>
  <sheetFormatPr defaultRowHeight="14.5" x14ac:dyDescent="0.35"/>
  <cols>
    <col min="1" max="1" width="58.26953125" bestFit="1" customWidth="1"/>
    <col min="2" max="2" width="17" customWidth="1"/>
    <col min="3" max="5" width="8.6328125" bestFit="1" customWidth="1"/>
    <col min="6" max="6" width="9.54296875" customWidth="1"/>
    <col min="7" max="8" width="11.1796875" style="2" bestFit="1" customWidth="1"/>
  </cols>
  <sheetData>
    <row r="1" spans="1:8" ht="15.5" x14ac:dyDescent="0.35">
      <c r="A1" s="154" t="s">
        <v>2</v>
      </c>
      <c r="B1" s="154"/>
      <c r="C1" s="154"/>
      <c r="D1" s="154"/>
    </row>
    <row r="2" spans="1:8" x14ac:dyDescent="0.35">
      <c r="C2" s="1">
        <v>2018</v>
      </c>
      <c r="D2" s="1">
        <v>2019</v>
      </c>
      <c r="E2" s="1">
        <v>2020</v>
      </c>
      <c r="F2" s="57">
        <v>2021</v>
      </c>
      <c r="G2" s="1">
        <v>2022</v>
      </c>
      <c r="H2" s="1">
        <v>2023</v>
      </c>
    </row>
    <row r="3" spans="1:8" x14ac:dyDescent="0.35">
      <c r="A3" s="5" t="s">
        <v>123</v>
      </c>
      <c r="B3" s="4"/>
      <c r="C3" s="4"/>
      <c r="D3" s="4"/>
      <c r="E3" s="4"/>
      <c r="F3" s="4"/>
      <c r="G3" s="112"/>
      <c r="H3" s="112"/>
    </row>
    <row r="4" spans="1:8" x14ac:dyDescent="0.35">
      <c r="A4" s="5"/>
      <c r="B4" s="4"/>
      <c r="C4" s="4"/>
      <c r="D4" s="4"/>
      <c r="E4" s="4"/>
      <c r="F4" s="4"/>
      <c r="G4" s="112"/>
      <c r="H4" s="112"/>
    </row>
    <row r="5" spans="1:8" x14ac:dyDescent="0.35">
      <c r="A5" s="6" t="s">
        <v>27</v>
      </c>
      <c r="B5" s="6" t="s">
        <v>11</v>
      </c>
      <c r="C5" s="15">
        <f>SUM(C11,C18)</f>
        <v>260901</v>
      </c>
      <c r="D5" s="15">
        <f>SUM(D11,D18)</f>
        <v>345131</v>
      </c>
      <c r="E5" s="15">
        <f>SUM(E11,E18)</f>
        <v>390198</v>
      </c>
      <c r="F5" s="58">
        <f>F11+F18</f>
        <v>914254</v>
      </c>
      <c r="G5" s="58">
        <f>G11+G18</f>
        <v>938160</v>
      </c>
      <c r="H5" s="58">
        <f>H11+H18</f>
        <v>798492</v>
      </c>
    </row>
    <row r="6" spans="1:8" x14ac:dyDescent="0.35">
      <c r="A6" s="3" t="s">
        <v>3</v>
      </c>
      <c r="B6" t="s">
        <v>14</v>
      </c>
      <c r="C6" s="2">
        <v>49</v>
      </c>
      <c r="D6" s="2">
        <v>55</v>
      </c>
      <c r="E6" s="2">
        <v>0</v>
      </c>
      <c r="F6" s="2">
        <v>0</v>
      </c>
      <c r="G6" s="2">
        <v>0</v>
      </c>
      <c r="H6" s="2">
        <v>2321</v>
      </c>
    </row>
    <row r="7" spans="1:8" x14ac:dyDescent="0.35">
      <c r="A7" s="3"/>
      <c r="B7" t="s">
        <v>15</v>
      </c>
      <c r="C7" s="2">
        <v>17160</v>
      </c>
      <c r="D7" s="2">
        <v>17630</v>
      </c>
      <c r="E7" s="2">
        <v>34957</v>
      </c>
      <c r="F7" s="2">
        <v>83571</v>
      </c>
      <c r="G7" s="2">
        <v>82129</v>
      </c>
      <c r="H7" s="2">
        <v>64747</v>
      </c>
    </row>
    <row r="8" spans="1:8" x14ac:dyDescent="0.35">
      <c r="A8" s="3"/>
      <c r="B8" t="s">
        <v>16</v>
      </c>
      <c r="C8" s="2">
        <v>42176</v>
      </c>
      <c r="D8" s="2">
        <v>58376</v>
      </c>
      <c r="E8" s="2">
        <v>67667</v>
      </c>
      <c r="F8" s="2">
        <v>149177</v>
      </c>
      <c r="G8" s="2">
        <v>151207</v>
      </c>
      <c r="H8" s="2">
        <v>112631</v>
      </c>
    </row>
    <row r="9" spans="1:8" x14ac:dyDescent="0.35">
      <c r="A9" s="3"/>
      <c r="B9" t="s">
        <v>17</v>
      </c>
      <c r="C9" s="2">
        <v>63825</v>
      </c>
      <c r="D9" s="2">
        <v>80264</v>
      </c>
      <c r="E9" s="2">
        <v>73895</v>
      </c>
      <c r="F9" s="2">
        <v>164784</v>
      </c>
      <c r="G9" s="2">
        <v>166353</v>
      </c>
      <c r="H9" s="2">
        <v>168956</v>
      </c>
    </row>
    <row r="10" spans="1:8" x14ac:dyDescent="0.35">
      <c r="A10" s="3"/>
      <c r="B10" t="s">
        <v>18</v>
      </c>
      <c r="C10" s="2">
        <v>23812</v>
      </c>
      <c r="D10" s="2">
        <v>39366</v>
      </c>
      <c r="E10" s="2">
        <v>33647</v>
      </c>
      <c r="F10" s="2">
        <v>56405</v>
      </c>
      <c r="G10" s="2">
        <v>59146</v>
      </c>
      <c r="H10" s="2">
        <v>83727</v>
      </c>
    </row>
    <row r="11" spans="1:8" ht="15" thickBot="1" x14ac:dyDescent="0.4">
      <c r="A11" s="3"/>
      <c r="B11" s="16" t="s">
        <v>110</v>
      </c>
      <c r="C11" s="14">
        <f t="shared" ref="C11:H11" si="0">SUM(C6:C10)</f>
        <v>147022</v>
      </c>
      <c r="D11" s="14">
        <f t="shared" si="0"/>
        <v>195691</v>
      </c>
      <c r="E11" s="14">
        <f t="shared" si="0"/>
        <v>210166</v>
      </c>
      <c r="F11" s="14">
        <f t="shared" si="0"/>
        <v>453937</v>
      </c>
      <c r="G11" s="14">
        <f t="shared" si="0"/>
        <v>458835</v>
      </c>
      <c r="H11" s="14">
        <f t="shared" si="0"/>
        <v>432382</v>
      </c>
    </row>
    <row r="12" spans="1:8" x14ac:dyDescent="0.35">
      <c r="A12" s="3"/>
      <c r="C12" s="2"/>
      <c r="D12" s="2"/>
      <c r="F12" s="2"/>
    </row>
    <row r="13" spans="1:8" x14ac:dyDescent="0.35">
      <c r="A13" s="3" t="s">
        <v>9</v>
      </c>
      <c r="B13" t="s">
        <v>14</v>
      </c>
      <c r="C13" s="2">
        <v>25</v>
      </c>
      <c r="D13" s="2">
        <v>83</v>
      </c>
      <c r="E13" s="2">
        <v>0</v>
      </c>
      <c r="F13" s="2">
        <v>0</v>
      </c>
      <c r="G13" s="2">
        <v>0</v>
      </c>
      <c r="H13" s="2">
        <v>2021</v>
      </c>
    </row>
    <row r="14" spans="1:8" x14ac:dyDescent="0.35">
      <c r="A14" s="3"/>
      <c r="B14" t="s">
        <v>15</v>
      </c>
      <c r="C14" s="2">
        <v>15006</v>
      </c>
      <c r="D14" s="2">
        <v>15413</v>
      </c>
      <c r="E14" s="2">
        <v>31517</v>
      </c>
      <c r="F14" s="2">
        <v>92058</v>
      </c>
      <c r="G14" s="2">
        <v>93758</v>
      </c>
      <c r="H14" s="2">
        <v>60261</v>
      </c>
    </row>
    <row r="15" spans="1:8" x14ac:dyDescent="0.35">
      <c r="A15" s="3"/>
      <c r="B15" t="s">
        <v>16</v>
      </c>
      <c r="C15" s="2">
        <v>34712</v>
      </c>
      <c r="D15" s="2">
        <v>41246</v>
      </c>
      <c r="E15" s="2">
        <v>51736</v>
      </c>
      <c r="F15" s="2">
        <v>144458</v>
      </c>
      <c r="G15" s="2">
        <v>151825</v>
      </c>
      <c r="H15" s="2">
        <v>104257</v>
      </c>
    </row>
    <row r="16" spans="1:8" x14ac:dyDescent="0.35">
      <c r="A16" s="3"/>
      <c r="B16" t="s">
        <v>17</v>
      </c>
      <c r="C16" s="2">
        <v>49264</v>
      </c>
      <c r="D16" s="2">
        <v>62162</v>
      </c>
      <c r="E16" s="2">
        <v>68923</v>
      </c>
      <c r="F16" s="2">
        <v>155841</v>
      </c>
      <c r="G16" s="2">
        <v>164404</v>
      </c>
      <c r="H16" s="2">
        <v>140268</v>
      </c>
    </row>
    <row r="17" spans="1:8" x14ac:dyDescent="0.35">
      <c r="A17" s="3"/>
      <c r="B17" t="s">
        <v>18</v>
      </c>
      <c r="C17" s="2">
        <v>14872</v>
      </c>
      <c r="D17" s="2">
        <v>30536</v>
      </c>
      <c r="E17" s="2">
        <v>27856</v>
      </c>
      <c r="F17" s="2">
        <v>67960</v>
      </c>
      <c r="G17" s="2">
        <v>69338</v>
      </c>
      <c r="H17" s="2">
        <v>59303</v>
      </c>
    </row>
    <row r="18" spans="1:8" ht="15" thickBot="1" x14ac:dyDescent="0.4">
      <c r="A18" s="3"/>
      <c r="B18" s="16" t="s">
        <v>110</v>
      </c>
      <c r="C18" s="14">
        <f t="shared" ref="C18:H18" si="1">SUM(C13:C17)</f>
        <v>113879</v>
      </c>
      <c r="D18" s="14">
        <f t="shared" si="1"/>
        <v>149440</v>
      </c>
      <c r="E18" s="14">
        <f t="shared" si="1"/>
        <v>180032</v>
      </c>
      <c r="F18" s="14">
        <f t="shared" si="1"/>
        <v>460317</v>
      </c>
      <c r="G18" s="14">
        <f t="shared" si="1"/>
        <v>479325</v>
      </c>
      <c r="H18" s="14">
        <f t="shared" si="1"/>
        <v>366110</v>
      </c>
    </row>
    <row r="19" spans="1:8" x14ac:dyDescent="0.35">
      <c r="A19" s="3"/>
      <c r="C19" s="2"/>
      <c r="D19" s="2"/>
    </row>
    <row r="20" spans="1:8" x14ac:dyDescent="0.35">
      <c r="A20" s="6" t="s">
        <v>28</v>
      </c>
      <c r="B20" s="6" t="s">
        <v>11</v>
      </c>
      <c r="C20" s="15">
        <f>SUM(C26,C33)</f>
        <v>20418</v>
      </c>
      <c r="D20" s="15">
        <f>SUM(D26,D33)</f>
        <v>152091</v>
      </c>
      <c r="E20" s="15">
        <f>SUM(E26,E33)</f>
        <v>171305</v>
      </c>
      <c r="F20" s="58">
        <f>F26+F33</f>
        <v>556142</v>
      </c>
      <c r="G20" s="58">
        <f>G26+G33</f>
        <v>452728</v>
      </c>
      <c r="H20" s="58">
        <f>H26+H33</f>
        <v>567459</v>
      </c>
    </row>
    <row r="21" spans="1:8" x14ac:dyDescent="0.35">
      <c r="A21" s="3" t="s">
        <v>3</v>
      </c>
      <c r="B21" t="s">
        <v>14</v>
      </c>
      <c r="C21" s="2">
        <v>15</v>
      </c>
      <c r="D21" s="2">
        <v>165</v>
      </c>
      <c r="E21" s="2">
        <v>0</v>
      </c>
      <c r="F21" s="2">
        <v>0</v>
      </c>
      <c r="G21" s="2">
        <v>0</v>
      </c>
      <c r="H21" s="2">
        <v>2021</v>
      </c>
    </row>
    <row r="22" spans="1:8" x14ac:dyDescent="0.35">
      <c r="A22" s="3"/>
      <c r="B22" t="s">
        <v>15</v>
      </c>
      <c r="C22" s="2">
        <v>1046</v>
      </c>
      <c r="D22" s="2">
        <v>6665</v>
      </c>
      <c r="E22" s="2">
        <v>7524</v>
      </c>
      <c r="F22" s="2">
        <v>26654</v>
      </c>
      <c r="G22" s="2">
        <v>18608</v>
      </c>
      <c r="H22" s="2">
        <v>53868</v>
      </c>
    </row>
    <row r="23" spans="1:8" x14ac:dyDescent="0.35">
      <c r="A23" s="3"/>
      <c r="B23" t="s">
        <v>16</v>
      </c>
      <c r="C23" s="2">
        <v>3303</v>
      </c>
      <c r="D23" s="2">
        <v>17914</v>
      </c>
      <c r="E23" s="2">
        <v>27490</v>
      </c>
      <c r="F23" s="2">
        <v>92741</v>
      </c>
      <c r="G23" s="2">
        <v>71707</v>
      </c>
      <c r="H23" s="2">
        <v>88774</v>
      </c>
    </row>
    <row r="24" spans="1:8" x14ac:dyDescent="0.35">
      <c r="A24" s="3"/>
      <c r="B24" t="s">
        <v>17</v>
      </c>
      <c r="C24" s="2">
        <v>4721</v>
      </c>
      <c r="D24" s="2">
        <v>29203</v>
      </c>
      <c r="E24" s="2">
        <v>28426</v>
      </c>
      <c r="F24" s="2">
        <v>95124</v>
      </c>
      <c r="G24" s="2">
        <v>74110</v>
      </c>
      <c r="H24" s="2">
        <v>121357</v>
      </c>
    </row>
    <row r="25" spans="1:8" x14ac:dyDescent="0.35">
      <c r="A25" s="3"/>
      <c r="B25" t="s">
        <v>18</v>
      </c>
      <c r="C25" s="2">
        <v>1756</v>
      </c>
      <c r="D25" s="2">
        <v>27080</v>
      </c>
      <c r="E25" s="2">
        <v>24912</v>
      </c>
      <c r="F25" s="2">
        <v>46259</v>
      </c>
      <c r="G25" s="2">
        <v>58109</v>
      </c>
      <c r="H25" s="2">
        <v>52639</v>
      </c>
    </row>
    <row r="26" spans="1:8" ht="15" thickBot="1" x14ac:dyDescent="0.4">
      <c r="A26" s="3"/>
      <c r="B26" s="16" t="s">
        <v>110</v>
      </c>
      <c r="C26" s="14">
        <f t="shared" ref="C26:H26" si="2">SUM(C21:C25)</f>
        <v>10841</v>
      </c>
      <c r="D26" s="14">
        <f t="shared" si="2"/>
        <v>81027</v>
      </c>
      <c r="E26" s="14">
        <f t="shared" si="2"/>
        <v>88352</v>
      </c>
      <c r="F26" s="14">
        <f t="shared" si="2"/>
        <v>260778</v>
      </c>
      <c r="G26" s="14">
        <f t="shared" si="2"/>
        <v>222534</v>
      </c>
      <c r="H26" s="14">
        <f t="shared" si="2"/>
        <v>318659</v>
      </c>
    </row>
    <row r="27" spans="1:8" x14ac:dyDescent="0.35">
      <c r="A27" s="3"/>
      <c r="C27" s="2"/>
      <c r="D27" s="2"/>
      <c r="F27" s="2"/>
    </row>
    <row r="28" spans="1:8" x14ac:dyDescent="0.35">
      <c r="A28" s="3" t="s">
        <v>9</v>
      </c>
      <c r="B28" t="s">
        <v>14</v>
      </c>
      <c r="C28" s="2">
        <v>10</v>
      </c>
      <c r="D28" s="2">
        <v>107</v>
      </c>
      <c r="E28" s="2">
        <v>0</v>
      </c>
      <c r="F28" s="2">
        <v>0</v>
      </c>
      <c r="G28" s="2">
        <v>0</v>
      </c>
      <c r="H28" s="2">
        <v>14247</v>
      </c>
    </row>
    <row r="29" spans="1:8" x14ac:dyDescent="0.35">
      <c r="A29" s="3"/>
      <c r="B29" t="s">
        <v>15</v>
      </c>
      <c r="C29" s="2">
        <v>1019</v>
      </c>
      <c r="D29" s="2">
        <v>6059</v>
      </c>
      <c r="E29" s="2">
        <v>7247</v>
      </c>
      <c r="F29" s="2">
        <v>34249</v>
      </c>
      <c r="G29" s="2">
        <v>23400</v>
      </c>
      <c r="H29" s="2">
        <v>36719</v>
      </c>
    </row>
    <row r="30" spans="1:8" x14ac:dyDescent="0.35">
      <c r="A30" s="3"/>
      <c r="B30" t="s">
        <v>16</v>
      </c>
      <c r="C30" s="2">
        <v>3118</v>
      </c>
      <c r="D30" s="2">
        <v>15678</v>
      </c>
      <c r="E30" s="2">
        <v>24940</v>
      </c>
      <c r="F30" s="2">
        <v>91629</v>
      </c>
      <c r="G30" s="2">
        <v>67006</v>
      </c>
      <c r="H30" s="2">
        <v>61404</v>
      </c>
    </row>
    <row r="31" spans="1:8" x14ac:dyDescent="0.35">
      <c r="A31" s="3"/>
      <c r="B31" t="s">
        <v>17</v>
      </c>
      <c r="C31" s="2">
        <v>4216</v>
      </c>
      <c r="D31" s="2">
        <v>25523</v>
      </c>
      <c r="E31" s="2">
        <v>28154</v>
      </c>
      <c r="F31" s="2">
        <v>111500</v>
      </c>
      <c r="G31" s="2">
        <v>83383</v>
      </c>
      <c r="H31" s="2">
        <v>91942</v>
      </c>
    </row>
    <row r="32" spans="1:8" x14ac:dyDescent="0.35">
      <c r="A32" s="3"/>
      <c r="B32" t="s">
        <v>18</v>
      </c>
      <c r="C32" s="2">
        <v>1214</v>
      </c>
      <c r="D32" s="2">
        <v>23697</v>
      </c>
      <c r="E32" s="2">
        <v>22612</v>
      </c>
      <c r="F32" s="2">
        <v>57986</v>
      </c>
      <c r="G32" s="2">
        <v>56405</v>
      </c>
      <c r="H32" s="2">
        <v>44488</v>
      </c>
    </row>
    <row r="33" spans="1:8" ht="15" thickBot="1" x14ac:dyDescent="0.4">
      <c r="A33" s="3"/>
      <c r="B33" s="16" t="s">
        <v>110</v>
      </c>
      <c r="C33" s="14">
        <f t="shared" ref="C33:H33" si="3">SUM(C28:C32)</f>
        <v>9577</v>
      </c>
      <c r="D33" s="14">
        <f t="shared" si="3"/>
        <v>71064</v>
      </c>
      <c r="E33" s="14">
        <f t="shared" si="3"/>
        <v>82953</v>
      </c>
      <c r="F33" s="14">
        <f t="shared" si="3"/>
        <v>295364</v>
      </c>
      <c r="G33" s="14">
        <f t="shared" si="3"/>
        <v>230194</v>
      </c>
      <c r="H33" s="14">
        <f t="shared" si="3"/>
        <v>248800</v>
      </c>
    </row>
    <row r="34" spans="1:8" x14ac:dyDescent="0.35">
      <c r="A34" s="3"/>
      <c r="C34" s="2"/>
      <c r="D34" s="2"/>
    </row>
    <row r="35" spans="1:8" x14ac:dyDescent="0.35">
      <c r="A35" s="6" t="s">
        <v>29</v>
      </c>
      <c r="B35" s="6" t="s">
        <v>11</v>
      </c>
      <c r="C35" s="15">
        <f>SUM(C41,C48)</f>
        <v>228099</v>
      </c>
      <c r="D35" s="15">
        <f>SUM(D41,D48)</f>
        <v>244646</v>
      </c>
      <c r="E35" s="15">
        <f>SUM(E41,E48)</f>
        <v>219328</v>
      </c>
      <c r="F35" s="58">
        <f>F41+F48</f>
        <v>321289</v>
      </c>
      <c r="G35" s="58">
        <f>G41+G48</f>
        <v>443046</v>
      </c>
      <c r="H35" s="58">
        <f>H41+H48</f>
        <v>229417</v>
      </c>
    </row>
    <row r="36" spans="1:8" x14ac:dyDescent="0.35">
      <c r="A36" s="3" t="s">
        <v>3</v>
      </c>
      <c r="B36" t="s">
        <v>14</v>
      </c>
      <c r="C36" s="2">
        <v>42</v>
      </c>
      <c r="D36" s="2">
        <v>11</v>
      </c>
      <c r="E36" s="2">
        <v>0</v>
      </c>
      <c r="F36" s="2">
        <v>0</v>
      </c>
      <c r="G36" s="2">
        <v>0</v>
      </c>
      <c r="H36" s="2">
        <v>228</v>
      </c>
    </row>
    <row r="37" spans="1:8" x14ac:dyDescent="0.35">
      <c r="A37" s="3"/>
      <c r="B37" t="s">
        <v>15</v>
      </c>
      <c r="C37" s="2">
        <v>14091</v>
      </c>
      <c r="D37" s="2">
        <v>13227</v>
      </c>
      <c r="E37" s="2">
        <v>11140</v>
      </c>
      <c r="F37" s="2">
        <v>16310</v>
      </c>
      <c r="G37" s="2">
        <v>22466</v>
      </c>
      <c r="H37" s="2">
        <v>16681</v>
      </c>
    </row>
    <row r="38" spans="1:8" x14ac:dyDescent="0.35">
      <c r="A38" s="3"/>
      <c r="B38" t="s">
        <v>16</v>
      </c>
      <c r="C38" s="2">
        <v>36592</v>
      </c>
      <c r="D38" s="2">
        <v>40447</v>
      </c>
      <c r="E38" s="2">
        <v>35446</v>
      </c>
      <c r="F38" s="2">
        <v>50006</v>
      </c>
      <c r="G38" s="2">
        <v>64769</v>
      </c>
      <c r="H38" s="2">
        <v>38457</v>
      </c>
    </row>
    <row r="39" spans="1:8" x14ac:dyDescent="0.35">
      <c r="A39" s="3"/>
      <c r="B39" t="s">
        <v>17</v>
      </c>
      <c r="C39" s="2">
        <v>58071</v>
      </c>
      <c r="D39" s="2">
        <v>63068</v>
      </c>
      <c r="E39" s="2">
        <v>56002</v>
      </c>
      <c r="F39" s="2">
        <v>71168</v>
      </c>
      <c r="G39" s="2">
        <v>87127</v>
      </c>
      <c r="H39" s="2">
        <v>46407</v>
      </c>
    </row>
    <row r="40" spans="1:8" x14ac:dyDescent="0.35">
      <c r="A40" s="3"/>
      <c r="B40" t="s">
        <v>18</v>
      </c>
      <c r="C40" s="2">
        <v>20409</v>
      </c>
      <c r="D40" s="2">
        <v>22520</v>
      </c>
      <c r="E40" s="2">
        <v>19732</v>
      </c>
      <c r="F40" s="2">
        <v>29264</v>
      </c>
      <c r="G40" s="2">
        <v>38401</v>
      </c>
      <c r="H40" s="2">
        <v>20613</v>
      </c>
    </row>
    <row r="41" spans="1:8" ht="15" thickBot="1" x14ac:dyDescent="0.4">
      <c r="A41" s="3"/>
      <c r="B41" s="16" t="s">
        <v>110</v>
      </c>
      <c r="C41" s="14">
        <f t="shared" ref="C41:H41" si="4">SUM(C36:C40)</f>
        <v>129205</v>
      </c>
      <c r="D41" s="14">
        <f t="shared" si="4"/>
        <v>139273</v>
      </c>
      <c r="E41" s="14">
        <f t="shared" si="4"/>
        <v>122320</v>
      </c>
      <c r="F41" s="14">
        <f t="shared" si="4"/>
        <v>166748</v>
      </c>
      <c r="G41" s="14">
        <f t="shared" si="4"/>
        <v>212763</v>
      </c>
      <c r="H41" s="14">
        <f t="shared" si="4"/>
        <v>122386</v>
      </c>
    </row>
    <row r="42" spans="1:8" x14ac:dyDescent="0.35">
      <c r="A42" s="3"/>
      <c r="C42" s="2"/>
      <c r="D42" s="2"/>
      <c r="F42" s="2"/>
    </row>
    <row r="43" spans="1:8" x14ac:dyDescent="0.35">
      <c r="A43" s="3" t="s">
        <v>9</v>
      </c>
      <c r="B43" t="s">
        <v>14</v>
      </c>
      <c r="C43" s="2">
        <v>19</v>
      </c>
      <c r="D43" s="2">
        <v>7</v>
      </c>
      <c r="E43" s="2">
        <v>0</v>
      </c>
      <c r="F43" s="2">
        <v>0</v>
      </c>
      <c r="G43" s="2">
        <v>0</v>
      </c>
      <c r="H43" s="2">
        <v>136</v>
      </c>
    </row>
    <row r="44" spans="1:8" x14ac:dyDescent="0.35">
      <c r="A44" s="3"/>
      <c r="B44" t="s">
        <v>15</v>
      </c>
      <c r="C44" s="2">
        <v>12055</v>
      </c>
      <c r="D44" s="2">
        <v>11674</v>
      </c>
      <c r="E44" s="2">
        <v>10221</v>
      </c>
      <c r="F44" s="2">
        <v>13515</v>
      </c>
      <c r="G44" s="2">
        <v>22667</v>
      </c>
      <c r="H44" s="2">
        <v>15287</v>
      </c>
    </row>
    <row r="45" spans="1:8" x14ac:dyDescent="0.35">
      <c r="A45" s="3"/>
      <c r="B45" t="s">
        <v>16</v>
      </c>
      <c r="C45" s="2">
        <v>29822</v>
      </c>
      <c r="D45" s="2">
        <v>32089</v>
      </c>
      <c r="E45" s="2">
        <v>29482</v>
      </c>
      <c r="F45" s="2">
        <v>50359</v>
      </c>
      <c r="G45" s="2">
        <v>76651</v>
      </c>
      <c r="H45" s="2">
        <v>33480</v>
      </c>
    </row>
    <row r="46" spans="1:8" x14ac:dyDescent="0.35">
      <c r="A46" s="3"/>
      <c r="B46" t="s">
        <v>17</v>
      </c>
      <c r="C46" s="2">
        <v>43679</v>
      </c>
      <c r="D46" s="2">
        <v>47413</v>
      </c>
      <c r="E46" s="2">
        <v>44139</v>
      </c>
      <c r="F46" s="2">
        <v>65144</v>
      </c>
      <c r="G46" s="2">
        <v>95396</v>
      </c>
      <c r="H46" s="2">
        <v>40966</v>
      </c>
    </row>
    <row r="47" spans="1:8" x14ac:dyDescent="0.35">
      <c r="A47" s="3"/>
      <c r="B47" t="s">
        <v>18</v>
      </c>
      <c r="C47" s="2">
        <v>13319</v>
      </c>
      <c r="D47" s="2">
        <v>14190</v>
      </c>
      <c r="E47" s="2">
        <v>13166</v>
      </c>
      <c r="F47" s="2">
        <v>25523</v>
      </c>
      <c r="G47" s="2">
        <v>35569</v>
      </c>
      <c r="H47" s="2">
        <v>17162</v>
      </c>
    </row>
    <row r="48" spans="1:8" ht="15" thickBot="1" x14ac:dyDescent="0.4">
      <c r="A48" s="3"/>
      <c r="B48" s="16" t="s">
        <v>110</v>
      </c>
      <c r="C48" s="14">
        <f t="shared" ref="C48:H48" si="5">SUM(C43:C47)</f>
        <v>98894</v>
      </c>
      <c r="D48" s="14">
        <f t="shared" si="5"/>
        <v>105373</v>
      </c>
      <c r="E48" s="14">
        <f t="shared" si="5"/>
        <v>97008</v>
      </c>
      <c r="F48" s="14">
        <f t="shared" si="5"/>
        <v>154541</v>
      </c>
      <c r="G48" s="14">
        <f t="shared" si="5"/>
        <v>230283</v>
      </c>
      <c r="H48" s="14">
        <f t="shared" si="5"/>
        <v>107031</v>
      </c>
    </row>
    <row r="49" spans="1:8" x14ac:dyDescent="0.35">
      <c r="A49" s="3"/>
      <c r="C49" s="2"/>
      <c r="D49" s="2"/>
    </row>
    <row r="50" spans="1:8" x14ac:dyDescent="0.35">
      <c r="A50" s="6" t="s">
        <v>124</v>
      </c>
      <c r="B50" s="6" t="s">
        <v>11</v>
      </c>
      <c r="C50" s="15">
        <f>SUM(C56,C63)</f>
        <v>6523</v>
      </c>
      <c r="D50" s="15">
        <f>SUM(D56,D63)</f>
        <v>16377</v>
      </c>
      <c r="E50" s="15">
        <f>SUM(E56,E63)</f>
        <v>34508</v>
      </c>
      <c r="F50" s="58">
        <f>F56+F63</f>
        <v>40439</v>
      </c>
      <c r="G50" s="58">
        <f>G56+G63</f>
        <v>127960</v>
      </c>
      <c r="H50" s="58">
        <f>H56+H63</f>
        <v>187715</v>
      </c>
    </row>
    <row r="51" spans="1:8" x14ac:dyDescent="0.35">
      <c r="A51" s="3" t="s">
        <v>3</v>
      </c>
      <c r="B51" t="s">
        <v>14</v>
      </c>
      <c r="C51" s="2">
        <v>0</v>
      </c>
      <c r="D51" s="2">
        <v>0</v>
      </c>
      <c r="E51" s="2">
        <v>0</v>
      </c>
      <c r="F51" s="2">
        <v>0</v>
      </c>
      <c r="G51" s="2">
        <v>0</v>
      </c>
      <c r="H51" s="2">
        <v>6043</v>
      </c>
    </row>
    <row r="52" spans="1:8" x14ac:dyDescent="0.35">
      <c r="A52" s="3"/>
      <c r="B52" t="s">
        <v>15</v>
      </c>
      <c r="C52" s="2">
        <v>199</v>
      </c>
      <c r="D52" s="2">
        <v>310</v>
      </c>
      <c r="E52" s="2">
        <v>834</v>
      </c>
      <c r="F52" s="2">
        <v>1820</v>
      </c>
      <c r="G52" s="2">
        <v>6011</v>
      </c>
      <c r="H52" s="2">
        <v>12098</v>
      </c>
    </row>
    <row r="53" spans="1:8" x14ac:dyDescent="0.35">
      <c r="A53" s="3"/>
      <c r="B53" t="s">
        <v>16</v>
      </c>
      <c r="C53" s="2">
        <v>916</v>
      </c>
      <c r="D53" s="2">
        <v>2665</v>
      </c>
      <c r="E53" s="2">
        <v>4306</v>
      </c>
      <c r="F53" s="2">
        <v>4422</v>
      </c>
      <c r="G53" s="2">
        <v>14475</v>
      </c>
      <c r="H53" s="2">
        <v>21841</v>
      </c>
    </row>
    <row r="54" spans="1:8" x14ac:dyDescent="0.35">
      <c r="A54" s="3"/>
      <c r="B54" t="s">
        <v>17</v>
      </c>
      <c r="C54" s="2">
        <v>1230</v>
      </c>
      <c r="D54" s="2">
        <v>3065</v>
      </c>
      <c r="E54" s="2">
        <v>6132</v>
      </c>
      <c r="F54" s="2">
        <v>8019</v>
      </c>
      <c r="G54" s="2">
        <v>26449</v>
      </c>
      <c r="H54" s="2">
        <v>33010</v>
      </c>
    </row>
    <row r="55" spans="1:8" x14ac:dyDescent="0.35">
      <c r="A55" s="3"/>
      <c r="B55" t="s">
        <v>18</v>
      </c>
      <c r="C55" s="2">
        <v>449</v>
      </c>
      <c r="D55" s="2">
        <v>2022</v>
      </c>
      <c r="E55" s="2">
        <v>5283</v>
      </c>
      <c r="F55" s="2">
        <v>3980</v>
      </c>
      <c r="G55" s="2">
        <v>13198</v>
      </c>
      <c r="H55" s="2">
        <v>17250</v>
      </c>
    </row>
    <row r="56" spans="1:8" ht="15" thickBot="1" x14ac:dyDescent="0.4">
      <c r="A56" s="3"/>
      <c r="B56" s="16" t="s">
        <v>110</v>
      </c>
      <c r="C56" s="14">
        <f t="shared" ref="C56:H56" si="6">SUM(C51:C55)</f>
        <v>2794</v>
      </c>
      <c r="D56" s="14">
        <f t="shared" si="6"/>
        <v>8062</v>
      </c>
      <c r="E56" s="14">
        <f t="shared" si="6"/>
        <v>16555</v>
      </c>
      <c r="F56" s="14">
        <f t="shared" si="6"/>
        <v>18241</v>
      </c>
      <c r="G56" s="14">
        <f t="shared" si="6"/>
        <v>60133</v>
      </c>
      <c r="H56" s="14">
        <f t="shared" si="6"/>
        <v>90242</v>
      </c>
    </row>
    <row r="57" spans="1:8" x14ac:dyDescent="0.35">
      <c r="A57" s="3"/>
      <c r="C57" s="2"/>
      <c r="D57" s="2"/>
      <c r="F57" s="2"/>
    </row>
    <row r="58" spans="1:8" x14ac:dyDescent="0.35">
      <c r="A58" s="3" t="s">
        <v>9</v>
      </c>
      <c r="B58" t="s">
        <v>14</v>
      </c>
      <c r="C58" s="2">
        <v>0</v>
      </c>
      <c r="D58" s="2">
        <v>0</v>
      </c>
      <c r="E58" s="2">
        <v>0</v>
      </c>
      <c r="F58" s="2">
        <v>0</v>
      </c>
      <c r="G58" s="2">
        <v>0</v>
      </c>
      <c r="H58" s="2">
        <v>7509</v>
      </c>
    </row>
    <row r="59" spans="1:8" x14ac:dyDescent="0.35">
      <c r="A59" s="3"/>
      <c r="B59" t="s">
        <v>15</v>
      </c>
      <c r="C59" s="2">
        <v>313</v>
      </c>
      <c r="D59" s="2">
        <v>404</v>
      </c>
      <c r="E59" s="2">
        <v>1080</v>
      </c>
      <c r="F59" s="2">
        <v>1793</v>
      </c>
      <c r="G59" s="2">
        <v>5448</v>
      </c>
      <c r="H59" s="2">
        <v>15084</v>
      </c>
    </row>
    <row r="60" spans="1:8" x14ac:dyDescent="0.35">
      <c r="A60" s="3"/>
      <c r="B60" t="s">
        <v>16</v>
      </c>
      <c r="C60" s="2">
        <v>1199</v>
      </c>
      <c r="D60" s="2">
        <v>2267</v>
      </c>
      <c r="E60" s="2">
        <v>5220</v>
      </c>
      <c r="F60" s="2">
        <v>6000</v>
      </c>
      <c r="G60" s="2">
        <v>18349</v>
      </c>
      <c r="H60" s="2">
        <v>24218</v>
      </c>
    </row>
    <row r="61" spans="1:8" x14ac:dyDescent="0.35">
      <c r="A61" s="3"/>
      <c r="B61" t="s">
        <v>17</v>
      </c>
      <c r="C61" s="2">
        <v>1618</v>
      </c>
      <c r="D61" s="2">
        <v>3622</v>
      </c>
      <c r="E61" s="2">
        <v>6818</v>
      </c>
      <c r="F61" s="2">
        <v>8886</v>
      </c>
      <c r="G61" s="2">
        <v>27120</v>
      </c>
      <c r="H61" s="2">
        <v>33838</v>
      </c>
    </row>
    <row r="62" spans="1:8" x14ac:dyDescent="0.35">
      <c r="A62" s="3"/>
      <c r="B62" t="s">
        <v>18</v>
      </c>
      <c r="C62" s="2">
        <v>599</v>
      </c>
      <c r="D62" s="2">
        <v>2022</v>
      </c>
      <c r="E62" s="2">
        <v>4835</v>
      </c>
      <c r="F62" s="2">
        <v>5519</v>
      </c>
      <c r="G62" s="2">
        <v>16910</v>
      </c>
      <c r="H62" s="2">
        <v>16824</v>
      </c>
    </row>
    <row r="63" spans="1:8" ht="15" thickBot="1" x14ac:dyDescent="0.4">
      <c r="A63" s="3"/>
      <c r="B63" s="16" t="s">
        <v>110</v>
      </c>
      <c r="C63" s="14">
        <f t="shared" ref="C63:H63" si="7">SUM(C58:C62)</f>
        <v>3729</v>
      </c>
      <c r="D63" s="14">
        <f t="shared" si="7"/>
        <v>8315</v>
      </c>
      <c r="E63" s="14">
        <f t="shared" si="7"/>
        <v>17953</v>
      </c>
      <c r="F63" s="14">
        <f t="shared" si="7"/>
        <v>22198</v>
      </c>
      <c r="G63" s="14">
        <f t="shared" si="7"/>
        <v>67827</v>
      </c>
      <c r="H63" s="14">
        <f t="shared" si="7"/>
        <v>97473</v>
      </c>
    </row>
    <row r="64" spans="1:8" x14ac:dyDescent="0.35">
      <c r="A64" s="3"/>
      <c r="C64" s="2"/>
      <c r="D64" s="2"/>
    </row>
    <row r="65" spans="1:8" x14ac:dyDescent="0.35">
      <c r="A65" s="6" t="s">
        <v>85</v>
      </c>
      <c r="B65" s="6" t="s">
        <v>11</v>
      </c>
      <c r="C65" s="15">
        <f t="shared" ref="C65:H65" si="8">C81+C98</f>
        <v>260901</v>
      </c>
      <c r="D65" s="15">
        <f t="shared" si="8"/>
        <v>345131</v>
      </c>
      <c r="E65" s="15">
        <f t="shared" si="8"/>
        <v>388947</v>
      </c>
      <c r="F65" s="58">
        <f t="shared" si="8"/>
        <v>914254</v>
      </c>
      <c r="G65" s="58">
        <f t="shared" si="8"/>
        <v>938160</v>
      </c>
      <c r="H65" s="58">
        <f t="shared" si="8"/>
        <v>798492</v>
      </c>
    </row>
    <row r="66" spans="1:8" x14ac:dyDescent="0.35">
      <c r="A66" t="s">
        <v>3</v>
      </c>
      <c r="B66" t="s">
        <v>34</v>
      </c>
      <c r="C66" s="2">
        <v>44993</v>
      </c>
      <c r="D66" s="2">
        <v>59539</v>
      </c>
      <c r="E66" s="2">
        <v>63360</v>
      </c>
      <c r="F66" s="2">
        <v>131322</v>
      </c>
      <c r="G66" s="2">
        <v>108413</v>
      </c>
      <c r="H66" s="2">
        <v>140483</v>
      </c>
    </row>
    <row r="67" spans="1:8" x14ac:dyDescent="0.35">
      <c r="B67" t="s">
        <v>35</v>
      </c>
      <c r="C67" s="2">
        <v>535</v>
      </c>
      <c r="D67" s="2">
        <v>599</v>
      </c>
      <c r="E67" s="2">
        <v>629</v>
      </c>
      <c r="F67" s="2">
        <v>4861</v>
      </c>
      <c r="G67" s="2">
        <v>7698</v>
      </c>
      <c r="H67" s="2">
        <v>2978</v>
      </c>
    </row>
    <row r="68" spans="1:8" x14ac:dyDescent="0.35">
      <c r="B68" t="s">
        <v>36</v>
      </c>
      <c r="C68" s="2">
        <v>4941</v>
      </c>
      <c r="D68" s="2">
        <v>6067</v>
      </c>
      <c r="E68" s="2">
        <v>6218</v>
      </c>
      <c r="F68" s="2">
        <v>9374</v>
      </c>
      <c r="G68" s="2">
        <v>12875</v>
      </c>
      <c r="H68" s="2">
        <v>11701</v>
      </c>
    </row>
    <row r="69" spans="1:8" x14ac:dyDescent="0.35">
      <c r="B69" t="s">
        <v>37</v>
      </c>
      <c r="C69" s="2">
        <v>347</v>
      </c>
      <c r="D69" s="2">
        <v>397</v>
      </c>
      <c r="E69" s="2">
        <v>396</v>
      </c>
      <c r="F69" s="2">
        <v>4081</v>
      </c>
      <c r="G69" s="2">
        <v>4122</v>
      </c>
      <c r="H69" s="2">
        <v>2148</v>
      </c>
    </row>
    <row r="70" spans="1:8" x14ac:dyDescent="0.35">
      <c r="B70" t="s">
        <v>38</v>
      </c>
      <c r="C70" s="2">
        <v>136</v>
      </c>
      <c r="D70" s="2">
        <v>133</v>
      </c>
      <c r="E70" s="2">
        <v>159</v>
      </c>
      <c r="F70" s="2">
        <v>336</v>
      </c>
      <c r="G70" s="2">
        <v>571</v>
      </c>
      <c r="H70" s="2">
        <v>938</v>
      </c>
    </row>
    <row r="71" spans="1:8" x14ac:dyDescent="0.35">
      <c r="B71" t="s">
        <v>39</v>
      </c>
      <c r="C71" s="2">
        <v>2209</v>
      </c>
      <c r="D71" s="2">
        <v>2590</v>
      </c>
      <c r="E71" s="2">
        <v>1055</v>
      </c>
      <c r="F71" s="2">
        <v>1671</v>
      </c>
      <c r="G71" s="2">
        <v>2407</v>
      </c>
      <c r="H71" s="2">
        <v>2747</v>
      </c>
    </row>
    <row r="72" spans="1:8" x14ac:dyDescent="0.35">
      <c r="B72" t="s">
        <v>40</v>
      </c>
      <c r="C72" s="2">
        <v>14539</v>
      </c>
      <c r="D72" s="2">
        <v>18502</v>
      </c>
      <c r="E72" s="2">
        <v>19509</v>
      </c>
      <c r="F72" s="2">
        <v>37053</v>
      </c>
      <c r="G72" s="2">
        <v>40825</v>
      </c>
      <c r="H72" s="2">
        <v>35604</v>
      </c>
    </row>
    <row r="73" spans="1:8" x14ac:dyDescent="0.35">
      <c r="B73" t="s">
        <v>41</v>
      </c>
      <c r="C73" s="2">
        <v>6676</v>
      </c>
      <c r="D73" s="2">
        <v>9170</v>
      </c>
      <c r="E73" s="2">
        <v>10035</v>
      </c>
      <c r="F73" s="2">
        <v>21828</v>
      </c>
      <c r="G73" s="2">
        <v>18965</v>
      </c>
      <c r="H73" s="2">
        <v>24697</v>
      </c>
    </row>
    <row r="74" spans="1:8" x14ac:dyDescent="0.35">
      <c r="B74" t="s">
        <v>42</v>
      </c>
      <c r="C74" s="2">
        <v>15654</v>
      </c>
      <c r="D74" s="2">
        <v>28057</v>
      </c>
      <c r="E74" s="2">
        <v>32414</v>
      </c>
      <c r="F74" s="2">
        <v>67740</v>
      </c>
      <c r="G74" s="2">
        <v>47308</v>
      </c>
      <c r="H74" s="2">
        <v>42648</v>
      </c>
    </row>
    <row r="75" spans="1:8" x14ac:dyDescent="0.35">
      <c r="B75" t="s">
        <v>43</v>
      </c>
      <c r="C75" s="2">
        <v>71</v>
      </c>
      <c r="D75" s="2">
        <v>57</v>
      </c>
      <c r="E75" s="2">
        <v>453</v>
      </c>
      <c r="F75" s="2">
        <v>8343</v>
      </c>
      <c r="G75" s="2">
        <v>7934</v>
      </c>
      <c r="H75" s="2">
        <v>4940</v>
      </c>
    </row>
    <row r="76" spans="1:8" x14ac:dyDescent="0.35">
      <c r="B76" t="s">
        <v>44</v>
      </c>
      <c r="C76" s="2">
        <v>5329</v>
      </c>
      <c r="D76" s="2">
        <v>6474</v>
      </c>
      <c r="E76" s="2">
        <v>7098</v>
      </c>
      <c r="F76" s="2">
        <v>16024</v>
      </c>
      <c r="G76" s="2">
        <v>18003</v>
      </c>
      <c r="H76" s="2">
        <v>33526</v>
      </c>
    </row>
    <row r="77" spans="1:8" x14ac:dyDescent="0.35">
      <c r="B77" t="s">
        <v>45</v>
      </c>
      <c r="C77" s="2">
        <v>36996</v>
      </c>
      <c r="D77" s="2">
        <v>45951</v>
      </c>
      <c r="E77" s="2">
        <v>48745</v>
      </c>
      <c r="F77" s="2">
        <v>105419</v>
      </c>
      <c r="G77" s="2">
        <v>128809</v>
      </c>
      <c r="H77" s="2">
        <v>68930</v>
      </c>
    </row>
    <row r="78" spans="1:8" x14ac:dyDescent="0.35">
      <c r="B78" t="s">
        <v>46</v>
      </c>
      <c r="C78" s="2">
        <v>2255</v>
      </c>
      <c r="D78" s="2">
        <v>5886</v>
      </c>
      <c r="E78" s="2">
        <v>6014</v>
      </c>
      <c r="F78" s="2">
        <v>13819</v>
      </c>
      <c r="G78" s="2">
        <v>21213</v>
      </c>
      <c r="H78" s="2">
        <v>7651</v>
      </c>
    </row>
    <row r="79" spans="1:8" x14ac:dyDescent="0.35">
      <c r="B79" t="s">
        <v>47</v>
      </c>
      <c r="C79" s="2">
        <v>12321</v>
      </c>
      <c r="D79" s="2">
        <v>12265</v>
      </c>
      <c r="E79" s="2">
        <v>13461</v>
      </c>
      <c r="F79" s="2">
        <v>32032</v>
      </c>
      <c r="G79" s="2">
        <v>39637</v>
      </c>
      <c r="H79" s="2">
        <v>53327</v>
      </c>
    </row>
    <row r="80" spans="1:8" x14ac:dyDescent="0.35">
      <c r="B80" t="s">
        <v>0</v>
      </c>
      <c r="C80" s="2">
        <v>20</v>
      </c>
      <c r="D80" s="2">
        <v>4</v>
      </c>
      <c r="E80" s="2">
        <v>15</v>
      </c>
      <c r="F80" s="2">
        <v>34</v>
      </c>
      <c r="G80" s="2">
        <v>55</v>
      </c>
      <c r="H80" s="2">
        <v>64</v>
      </c>
    </row>
    <row r="81" spans="1:8" ht="15" thickBot="1" x14ac:dyDescent="0.4">
      <c r="B81" s="16" t="s">
        <v>110</v>
      </c>
      <c r="C81" s="14">
        <f t="shared" ref="C81:H81" si="9">SUM(C66:C80)</f>
        <v>147022</v>
      </c>
      <c r="D81" s="14">
        <f t="shared" si="9"/>
        <v>195691</v>
      </c>
      <c r="E81" s="14">
        <f t="shared" si="9"/>
        <v>209561</v>
      </c>
      <c r="F81" s="14">
        <f t="shared" si="9"/>
        <v>453937</v>
      </c>
      <c r="G81" s="14">
        <f t="shared" si="9"/>
        <v>458835</v>
      </c>
      <c r="H81" s="14">
        <f t="shared" si="9"/>
        <v>432382</v>
      </c>
    </row>
    <row r="82" spans="1:8" x14ac:dyDescent="0.35">
      <c r="C82" s="2"/>
      <c r="D82" s="2"/>
      <c r="F82" s="2"/>
    </row>
    <row r="83" spans="1:8" x14ac:dyDescent="0.35">
      <c r="A83" t="s">
        <v>59</v>
      </c>
      <c r="B83" t="s">
        <v>34</v>
      </c>
      <c r="C83" s="2">
        <v>34579</v>
      </c>
      <c r="D83" s="2">
        <v>44733</v>
      </c>
      <c r="E83" s="2">
        <v>53252</v>
      </c>
      <c r="F83" s="2">
        <v>128897</v>
      </c>
      <c r="G83" s="2">
        <v>90798</v>
      </c>
      <c r="H83" s="2">
        <v>116337</v>
      </c>
    </row>
    <row r="84" spans="1:8" x14ac:dyDescent="0.35">
      <c r="B84" t="s">
        <v>35</v>
      </c>
      <c r="C84" s="2">
        <v>519</v>
      </c>
      <c r="D84" s="2">
        <v>570</v>
      </c>
      <c r="E84" s="2">
        <v>664</v>
      </c>
      <c r="F84" s="2">
        <v>5581</v>
      </c>
      <c r="G84" s="2">
        <v>11375</v>
      </c>
      <c r="H84" s="2">
        <v>2318</v>
      </c>
    </row>
    <row r="85" spans="1:8" x14ac:dyDescent="0.35">
      <c r="B85" t="s">
        <v>36</v>
      </c>
      <c r="C85" s="2">
        <v>3505</v>
      </c>
      <c r="D85" s="2">
        <v>4289</v>
      </c>
      <c r="E85" s="2">
        <v>4798</v>
      </c>
      <c r="F85" s="2">
        <v>8043</v>
      </c>
      <c r="G85" s="2">
        <v>16325</v>
      </c>
      <c r="H85" s="2">
        <v>9205</v>
      </c>
    </row>
    <row r="86" spans="1:8" x14ac:dyDescent="0.35">
      <c r="B86" t="s">
        <v>37</v>
      </c>
      <c r="C86" s="2">
        <v>228</v>
      </c>
      <c r="D86" s="2">
        <v>275</v>
      </c>
      <c r="E86" s="2">
        <v>284</v>
      </c>
      <c r="F86" s="2">
        <v>4118</v>
      </c>
      <c r="G86" s="2">
        <v>5013</v>
      </c>
      <c r="H86" s="2">
        <v>1697</v>
      </c>
    </row>
    <row r="87" spans="1:8" x14ac:dyDescent="0.35">
      <c r="B87" t="s">
        <v>38</v>
      </c>
      <c r="C87" s="2">
        <v>82</v>
      </c>
      <c r="D87" s="2">
        <v>105</v>
      </c>
      <c r="E87" s="2">
        <v>119</v>
      </c>
      <c r="F87" s="2">
        <v>263</v>
      </c>
      <c r="G87" s="2">
        <v>424</v>
      </c>
      <c r="H87" s="2">
        <v>722</v>
      </c>
    </row>
    <row r="88" spans="1:8" x14ac:dyDescent="0.35">
      <c r="B88" t="s">
        <v>39</v>
      </c>
      <c r="C88" s="2">
        <v>1992</v>
      </c>
      <c r="D88" s="2">
        <v>2309</v>
      </c>
      <c r="E88" s="2">
        <v>1098</v>
      </c>
      <c r="F88" s="2">
        <v>2632</v>
      </c>
      <c r="G88" s="2">
        <v>2764</v>
      </c>
      <c r="H88" s="2">
        <v>2253</v>
      </c>
    </row>
    <row r="89" spans="1:8" x14ac:dyDescent="0.35">
      <c r="B89" t="s">
        <v>40</v>
      </c>
      <c r="C89" s="2">
        <v>8086</v>
      </c>
      <c r="D89" s="2">
        <v>10712</v>
      </c>
      <c r="E89" s="2">
        <v>12363</v>
      </c>
      <c r="F89" s="2">
        <v>30586</v>
      </c>
      <c r="G89" s="2">
        <v>33162</v>
      </c>
      <c r="H89" s="2">
        <v>25049</v>
      </c>
    </row>
    <row r="90" spans="1:8" x14ac:dyDescent="0.35">
      <c r="B90" t="s">
        <v>41</v>
      </c>
      <c r="C90" s="2">
        <v>5002</v>
      </c>
      <c r="D90" s="2">
        <v>6505</v>
      </c>
      <c r="E90" s="2">
        <v>7954</v>
      </c>
      <c r="F90" s="2">
        <v>18338</v>
      </c>
      <c r="G90" s="2">
        <v>20023</v>
      </c>
      <c r="H90" s="2">
        <v>23913</v>
      </c>
    </row>
    <row r="91" spans="1:8" x14ac:dyDescent="0.35">
      <c r="B91" t="s">
        <v>42</v>
      </c>
      <c r="C91" s="2">
        <v>13407</v>
      </c>
      <c r="D91" s="2">
        <v>21346</v>
      </c>
      <c r="E91" s="2">
        <v>27934</v>
      </c>
      <c r="F91" s="2">
        <v>70782</v>
      </c>
      <c r="G91" s="2">
        <v>50337</v>
      </c>
      <c r="H91" s="2">
        <v>38175</v>
      </c>
    </row>
    <row r="92" spans="1:8" x14ac:dyDescent="0.35">
      <c r="B92" t="s">
        <v>43</v>
      </c>
      <c r="C92" s="2">
        <v>124</v>
      </c>
      <c r="D92" s="2">
        <v>126</v>
      </c>
      <c r="E92" s="2">
        <v>473</v>
      </c>
      <c r="F92" s="2">
        <v>9143</v>
      </c>
      <c r="G92" s="2">
        <v>5937</v>
      </c>
      <c r="H92" s="2">
        <v>4390</v>
      </c>
    </row>
    <row r="93" spans="1:8" x14ac:dyDescent="0.35">
      <c r="B93" t="s">
        <v>44</v>
      </c>
      <c r="C93" s="2">
        <v>3886</v>
      </c>
      <c r="D93" s="2">
        <v>4582</v>
      </c>
      <c r="E93" s="2">
        <v>5703</v>
      </c>
      <c r="F93" s="2">
        <v>12574</v>
      </c>
      <c r="G93" s="2">
        <v>17702</v>
      </c>
      <c r="H93" s="2">
        <v>22326</v>
      </c>
    </row>
    <row r="94" spans="1:8" x14ac:dyDescent="0.35">
      <c r="B94" t="s">
        <v>45</v>
      </c>
      <c r="C94" s="2">
        <v>29279</v>
      </c>
      <c r="D94" s="2">
        <v>38077</v>
      </c>
      <c r="E94" s="2">
        <v>45523</v>
      </c>
      <c r="F94" s="2">
        <v>115486</v>
      </c>
      <c r="G94" s="2">
        <v>184272</v>
      </c>
      <c r="H94" s="2">
        <v>61795</v>
      </c>
    </row>
    <row r="95" spans="1:8" x14ac:dyDescent="0.35">
      <c r="B95" t="s">
        <v>46</v>
      </c>
      <c r="C95" s="2">
        <v>2277</v>
      </c>
      <c r="D95" s="2">
        <v>5164</v>
      </c>
      <c r="E95" s="2">
        <v>6015</v>
      </c>
      <c r="F95" s="2">
        <v>17774</v>
      </c>
      <c r="G95" s="2">
        <v>18357</v>
      </c>
      <c r="H95" s="2">
        <v>7598</v>
      </c>
    </row>
    <row r="96" spans="1:8" x14ac:dyDescent="0.35">
      <c r="B96" t="s">
        <v>47</v>
      </c>
      <c r="C96" s="2">
        <v>10897</v>
      </c>
      <c r="D96" s="2">
        <v>10642</v>
      </c>
      <c r="E96" s="2">
        <v>13185</v>
      </c>
      <c r="F96" s="2">
        <v>36059</v>
      </c>
      <c r="G96" s="2">
        <v>22755</v>
      </c>
      <c r="H96" s="2">
        <v>50264</v>
      </c>
    </row>
    <row r="97" spans="1:8" x14ac:dyDescent="0.35">
      <c r="B97" t="s">
        <v>0</v>
      </c>
      <c r="C97" s="2">
        <v>16</v>
      </c>
      <c r="D97" s="2">
        <v>5</v>
      </c>
      <c r="E97" s="2">
        <v>21</v>
      </c>
      <c r="F97" s="2">
        <v>41</v>
      </c>
      <c r="G97" s="2">
        <v>81</v>
      </c>
      <c r="H97" s="2">
        <v>68</v>
      </c>
    </row>
    <row r="98" spans="1:8" ht="15" thickBot="1" x14ac:dyDescent="0.4">
      <c r="B98" s="16" t="s">
        <v>110</v>
      </c>
      <c r="C98" s="14">
        <f t="shared" ref="C98:H98" si="10">SUM(C83:C97)</f>
        <v>113879</v>
      </c>
      <c r="D98" s="14">
        <f t="shared" si="10"/>
        <v>149440</v>
      </c>
      <c r="E98" s="14">
        <f t="shared" si="10"/>
        <v>179386</v>
      </c>
      <c r="F98" s="14">
        <f t="shared" si="10"/>
        <v>460317</v>
      </c>
      <c r="G98" s="14">
        <f t="shared" si="10"/>
        <v>479325</v>
      </c>
      <c r="H98" s="14">
        <f t="shared" si="10"/>
        <v>366110</v>
      </c>
    </row>
    <row r="99" spans="1:8" x14ac:dyDescent="0.35">
      <c r="C99" s="2"/>
      <c r="D99" s="2"/>
    </row>
    <row r="100" spans="1:8" x14ac:dyDescent="0.35">
      <c r="A100" s="6" t="s">
        <v>86</v>
      </c>
      <c r="B100" s="6" t="s">
        <v>11</v>
      </c>
      <c r="C100" s="15">
        <f t="shared" ref="C100:H100" si="11">C116+C133</f>
        <v>20418</v>
      </c>
      <c r="D100" s="15">
        <f t="shared" si="11"/>
        <v>152091</v>
      </c>
      <c r="E100" s="15">
        <f t="shared" si="11"/>
        <v>171206</v>
      </c>
      <c r="F100" s="58">
        <f t="shared" si="11"/>
        <v>600849</v>
      </c>
      <c r="G100" s="58">
        <f t="shared" si="11"/>
        <v>452728</v>
      </c>
      <c r="H100" s="58">
        <f t="shared" si="11"/>
        <v>516685</v>
      </c>
    </row>
    <row r="101" spans="1:8" x14ac:dyDescent="0.35">
      <c r="A101" t="s">
        <v>3</v>
      </c>
      <c r="B101" t="s">
        <v>34</v>
      </c>
      <c r="C101" s="2">
        <v>2448</v>
      </c>
      <c r="D101" s="2">
        <v>19162</v>
      </c>
      <c r="E101" s="2">
        <v>20887</v>
      </c>
      <c r="F101" s="2">
        <v>71323</v>
      </c>
      <c r="G101" s="2">
        <v>46548</v>
      </c>
      <c r="H101" s="2">
        <v>82611</v>
      </c>
    </row>
    <row r="102" spans="1:8" x14ac:dyDescent="0.35">
      <c r="B102" t="s">
        <v>35</v>
      </c>
      <c r="C102" s="2">
        <v>23</v>
      </c>
      <c r="D102" s="2">
        <v>301</v>
      </c>
      <c r="E102" s="2">
        <v>325</v>
      </c>
      <c r="F102" s="2">
        <v>3497</v>
      </c>
      <c r="G102" s="2">
        <v>3126</v>
      </c>
      <c r="H102" s="2">
        <v>2680</v>
      </c>
    </row>
    <row r="103" spans="1:8" x14ac:dyDescent="0.35">
      <c r="B103" t="s">
        <v>36</v>
      </c>
      <c r="C103" s="2">
        <v>315</v>
      </c>
      <c r="D103" s="2">
        <v>1942</v>
      </c>
      <c r="E103" s="2">
        <v>2124</v>
      </c>
      <c r="F103" s="2">
        <v>6191</v>
      </c>
      <c r="G103" s="2">
        <v>5328</v>
      </c>
      <c r="H103" s="2">
        <v>11939</v>
      </c>
    </row>
    <row r="104" spans="1:8" x14ac:dyDescent="0.35">
      <c r="B104" t="s">
        <v>37</v>
      </c>
      <c r="C104" s="2">
        <v>10</v>
      </c>
      <c r="D104" s="2">
        <v>42</v>
      </c>
      <c r="E104" s="2">
        <v>48</v>
      </c>
      <c r="F104" s="2">
        <v>2891</v>
      </c>
      <c r="G104" s="2">
        <v>2696</v>
      </c>
      <c r="H104" s="2">
        <v>1474</v>
      </c>
    </row>
    <row r="105" spans="1:8" x14ac:dyDescent="0.35">
      <c r="B105" t="s">
        <v>38</v>
      </c>
      <c r="C105" s="2">
        <v>2</v>
      </c>
      <c r="D105" s="2">
        <v>6</v>
      </c>
      <c r="E105" s="2">
        <v>8</v>
      </c>
      <c r="F105" s="2">
        <v>81</v>
      </c>
      <c r="G105" s="2">
        <v>67</v>
      </c>
      <c r="H105" s="2">
        <v>366</v>
      </c>
    </row>
    <row r="106" spans="1:8" x14ac:dyDescent="0.35">
      <c r="B106" t="s">
        <v>39</v>
      </c>
      <c r="C106" s="2">
        <v>113</v>
      </c>
      <c r="D106" s="2">
        <v>202</v>
      </c>
      <c r="E106" s="2">
        <v>188</v>
      </c>
      <c r="F106" s="2">
        <v>927</v>
      </c>
      <c r="G106" s="2">
        <v>1147</v>
      </c>
      <c r="H106" s="2">
        <v>2240</v>
      </c>
    </row>
    <row r="107" spans="1:8" x14ac:dyDescent="0.35">
      <c r="B107" t="s">
        <v>40</v>
      </c>
      <c r="C107" s="2">
        <v>1092</v>
      </c>
      <c r="D107" s="2">
        <v>7131</v>
      </c>
      <c r="E107" s="2">
        <v>7767</v>
      </c>
      <c r="F107" s="2">
        <v>23198</v>
      </c>
      <c r="G107" s="2">
        <v>16969</v>
      </c>
      <c r="H107" s="2">
        <v>25066</v>
      </c>
    </row>
    <row r="108" spans="1:8" x14ac:dyDescent="0.35">
      <c r="B108" t="s">
        <v>41</v>
      </c>
      <c r="C108" s="2">
        <v>554</v>
      </c>
      <c r="D108" s="2">
        <v>2228</v>
      </c>
      <c r="E108" s="2">
        <v>2429</v>
      </c>
      <c r="F108" s="2">
        <v>17956</v>
      </c>
      <c r="G108" s="2">
        <v>11069</v>
      </c>
      <c r="H108" s="2">
        <v>15391</v>
      </c>
    </row>
    <row r="109" spans="1:8" x14ac:dyDescent="0.35">
      <c r="B109" t="s">
        <v>42</v>
      </c>
      <c r="C109" s="2">
        <v>1061</v>
      </c>
      <c r="D109" s="2">
        <v>9490</v>
      </c>
      <c r="E109" s="2">
        <v>10362</v>
      </c>
      <c r="F109" s="2">
        <v>45120</v>
      </c>
      <c r="G109" s="2">
        <v>33649</v>
      </c>
      <c r="H109" s="2">
        <v>27203</v>
      </c>
    </row>
    <row r="110" spans="1:8" x14ac:dyDescent="0.35">
      <c r="B110" t="s">
        <v>43</v>
      </c>
      <c r="C110" s="2">
        <v>10</v>
      </c>
      <c r="D110" s="2">
        <v>61</v>
      </c>
      <c r="E110" s="2">
        <v>118</v>
      </c>
      <c r="F110" s="2">
        <v>6162</v>
      </c>
      <c r="G110" s="2">
        <v>4788</v>
      </c>
      <c r="H110" s="2">
        <v>874</v>
      </c>
    </row>
    <row r="111" spans="1:8" x14ac:dyDescent="0.35">
      <c r="B111" t="s">
        <v>44</v>
      </c>
      <c r="C111" s="2">
        <v>1535</v>
      </c>
      <c r="D111" s="2">
        <v>4663</v>
      </c>
      <c r="E111" s="2">
        <v>5051</v>
      </c>
      <c r="F111" s="2">
        <v>10859</v>
      </c>
      <c r="G111" s="2">
        <v>8383</v>
      </c>
      <c r="H111" s="2">
        <v>8779</v>
      </c>
    </row>
    <row r="112" spans="1:8" x14ac:dyDescent="0.35">
      <c r="B112" t="s">
        <v>45</v>
      </c>
      <c r="C112" s="2">
        <v>2454</v>
      </c>
      <c r="D112" s="2">
        <v>30208</v>
      </c>
      <c r="E112" s="2">
        <v>32845</v>
      </c>
      <c r="F112" s="2">
        <v>73705</v>
      </c>
      <c r="G112" s="2">
        <v>67146</v>
      </c>
      <c r="H112" s="2">
        <v>50990</v>
      </c>
    </row>
    <row r="113" spans="1:8" x14ac:dyDescent="0.35">
      <c r="B113" t="s">
        <v>46</v>
      </c>
      <c r="C113" s="2">
        <v>121</v>
      </c>
      <c r="D113" s="2">
        <v>1525</v>
      </c>
      <c r="E113" s="2">
        <v>1627</v>
      </c>
      <c r="F113" s="2">
        <v>6412</v>
      </c>
      <c r="G113" s="2">
        <v>3569</v>
      </c>
      <c r="H113" s="2">
        <v>6323</v>
      </c>
    </row>
    <row r="114" spans="1:8" x14ac:dyDescent="0.35">
      <c r="B114" t="s">
        <v>47</v>
      </c>
      <c r="C114" s="2">
        <v>1103</v>
      </c>
      <c r="D114" s="2">
        <v>4066</v>
      </c>
      <c r="E114" s="2">
        <v>4519</v>
      </c>
      <c r="F114" s="2">
        <v>20604</v>
      </c>
      <c r="G114" s="2">
        <v>18036</v>
      </c>
      <c r="H114" s="2">
        <v>31938</v>
      </c>
    </row>
    <row r="115" spans="1:8" x14ac:dyDescent="0.35">
      <c r="B115" t="s">
        <v>0</v>
      </c>
      <c r="C115" s="2">
        <v>0</v>
      </c>
      <c r="D115" s="2">
        <v>0</v>
      </c>
      <c r="E115" s="2">
        <v>0</v>
      </c>
      <c r="F115" s="2">
        <v>12</v>
      </c>
      <c r="G115" s="2">
        <v>13</v>
      </c>
      <c r="H115" s="2">
        <v>11</v>
      </c>
    </row>
    <row r="116" spans="1:8" ht="15" thickBot="1" x14ac:dyDescent="0.4">
      <c r="B116" s="16" t="s">
        <v>110</v>
      </c>
      <c r="C116" s="14">
        <f t="shared" ref="C116:H116" si="12">SUM(C101:C115)</f>
        <v>10841</v>
      </c>
      <c r="D116" s="14">
        <f t="shared" si="12"/>
        <v>81027</v>
      </c>
      <c r="E116" s="14">
        <f t="shared" si="12"/>
        <v>88298</v>
      </c>
      <c r="F116" s="14">
        <f t="shared" si="12"/>
        <v>288938</v>
      </c>
      <c r="G116" s="14">
        <f t="shared" si="12"/>
        <v>222534</v>
      </c>
      <c r="H116" s="14">
        <f t="shared" si="12"/>
        <v>267885</v>
      </c>
    </row>
    <row r="117" spans="1:8" x14ac:dyDescent="0.35">
      <c r="C117" s="2"/>
      <c r="D117" s="2"/>
      <c r="F117" s="2"/>
    </row>
    <row r="118" spans="1:8" x14ac:dyDescent="0.35">
      <c r="A118" t="s">
        <v>59</v>
      </c>
      <c r="B118" t="s">
        <v>34</v>
      </c>
      <c r="C118" s="2">
        <v>2190</v>
      </c>
      <c r="D118" s="2">
        <v>17989</v>
      </c>
      <c r="E118" s="2">
        <v>20994</v>
      </c>
      <c r="F118" s="2">
        <v>77683</v>
      </c>
      <c r="G118" s="2">
        <v>55938</v>
      </c>
      <c r="H118" s="2">
        <v>77108</v>
      </c>
    </row>
    <row r="119" spans="1:8" x14ac:dyDescent="0.35">
      <c r="B119" t="s">
        <v>35</v>
      </c>
      <c r="C119" s="2">
        <v>23</v>
      </c>
      <c r="D119" s="2">
        <v>289</v>
      </c>
      <c r="E119" s="2">
        <v>335</v>
      </c>
      <c r="F119" s="2">
        <v>4628</v>
      </c>
      <c r="G119" s="2">
        <v>2201</v>
      </c>
      <c r="H119" s="2">
        <v>1873</v>
      </c>
    </row>
    <row r="120" spans="1:8" x14ac:dyDescent="0.35">
      <c r="B120" t="s">
        <v>36</v>
      </c>
      <c r="C120" s="2">
        <v>277</v>
      </c>
      <c r="D120" s="2">
        <v>1906</v>
      </c>
      <c r="E120" s="2">
        <v>2225</v>
      </c>
      <c r="F120" s="2">
        <v>6260</v>
      </c>
      <c r="G120" s="2">
        <v>3552</v>
      </c>
      <c r="H120" s="2">
        <v>9126</v>
      </c>
    </row>
    <row r="121" spans="1:8" x14ac:dyDescent="0.35">
      <c r="B121" t="s">
        <v>37</v>
      </c>
      <c r="C121" s="2">
        <v>18</v>
      </c>
      <c r="D121" s="2">
        <v>55</v>
      </c>
      <c r="E121" s="2">
        <v>69</v>
      </c>
      <c r="F121" s="2">
        <v>1391</v>
      </c>
      <c r="G121" s="2">
        <v>1265</v>
      </c>
      <c r="H121" s="2">
        <v>1159</v>
      </c>
    </row>
    <row r="122" spans="1:8" x14ac:dyDescent="0.35">
      <c r="B122" t="s">
        <v>38</v>
      </c>
      <c r="C122" s="2">
        <v>2</v>
      </c>
      <c r="D122" s="2">
        <v>3</v>
      </c>
      <c r="E122" s="2">
        <v>5</v>
      </c>
      <c r="F122" s="2">
        <v>71</v>
      </c>
      <c r="G122" s="2">
        <v>112</v>
      </c>
      <c r="H122" s="2">
        <v>284</v>
      </c>
    </row>
    <row r="123" spans="1:8" x14ac:dyDescent="0.35">
      <c r="B123" t="s">
        <v>39</v>
      </c>
      <c r="C123" s="2">
        <v>109</v>
      </c>
      <c r="D123" s="2">
        <v>226</v>
      </c>
      <c r="E123" s="2">
        <v>217</v>
      </c>
      <c r="F123" s="2">
        <v>1548</v>
      </c>
      <c r="G123" s="2">
        <v>1697</v>
      </c>
      <c r="H123" s="2">
        <v>2237</v>
      </c>
    </row>
    <row r="124" spans="1:8" x14ac:dyDescent="0.35">
      <c r="B124" t="s">
        <v>40</v>
      </c>
      <c r="C124" s="2">
        <v>601</v>
      </c>
      <c r="D124" s="2">
        <v>5355</v>
      </c>
      <c r="E124" s="2">
        <v>6238</v>
      </c>
      <c r="F124" s="2">
        <v>18856</v>
      </c>
      <c r="G124" s="2">
        <v>12315</v>
      </c>
      <c r="H124" s="2">
        <v>18567</v>
      </c>
    </row>
    <row r="125" spans="1:8" x14ac:dyDescent="0.35">
      <c r="B125" t="s">
        <v>41</v>
      </c>
      <c r="C125" s="2">
        <v>399</v>
      </c>
      <c r="D125" s="2">
        <v>1999</v>
      </c>
      <c r="E125" s="2">
        <v>2350</v>
      </c>
      <c r="F125" s="2">
        <v>9550</v>
      </c>
      <c r="G125" s="2">
        <v>6849</v>
      </c>
      <c r="H125" s="2">
        <v>14760</v>
      </c>
    </row>
    <row r="126" spans="1:8" x14ac:dyDescent="0.35">
      <c r="B126" t="s">
        <v>42</v>
      </c>
      <c r="C126" s="2">
        <v>1160</v>
      </c>
      <c r="D126" s="2">
        <v>9433</v>
      </c>
      <c r="E126" s="2">
        <v>11028</v>
      </c>
      <c r="F126" s="2">
        <v>48054</v>
      </c>
      <c r="G126" s="2">
        <v>37597</v>
      </c>
      <c r="H126" s="2">
        <v>26433</v>
      </c>
    </row>
    <row r="127" spans="1:8" x14ac:dyDescent="0.35">
      <c r="B127" t="s">
        <v>43</v>
      </c>
      <c r="C127" s="2">
        <v>14</v>
      </c>
      <c r="D127" s="2">
        <v>48</v>
      </c>
      <c r="E127" s="2">
        <v>96</v>
      </c>
      <c r="F127" s="2">
        <v>6831</v>
      </c>
      <c r="G127" s="2">
        <v>3893</v>
      </c>
      <c r="H127" s="2">
        <v>838</v>
      </c>
    </row>
    <row r="128" spans="1:8" x14ac:dyDescent="0.35">
      <c r="B128" t="s">
        <v>44</v>
      </c>
      <c r="C128" s="2">
        <v>940</v>
      </c>
      <c r="D128" s="2">
        <v>3053</v>
      </c>
      <c r="E128" s="2">
        <v>3556</v>
      </c>
      <c r="F128" s="2">
        <v>8331</v>
      </c>
      <c r="G128" s="2">
        <v>5250</v>
      </c>
      <c r="H128" s="2">
        <v>7685</v>
      </c>
    </row>
    <row r="129" spans="1:8" x14ac:dyDescent="0.35">
      <c r="B129" t="s">
        <v>45</v>
      </c>
      <c r="C129" s="2">
        <v>2388</v>
      </c>
      <c r="D129" s="2">
        <v>25007</v>
      </c>
      <c r="E129" s="2">
        <v>29110</v>
      </c>
      <c r="F129" s="2">
        <v>93508</v>
      </c>
      <c r="G129" s="2">
        <v>76261</v>
      </c>
      <c r="H129" s="2">
        <v>51790</v>
      </c>
    </row>
    <row r="130" spans="1:8" x14ac:dyDescent="0.35">
      <c r="B130" t="s">
        <v>46</v>
      </c>
      <c r="C130" s="2">
        <v>173</v>
      </c>
      <c r="D130" s="2">
        <v>1378</v>
      </c>
      <c r="E130" s="2">
        <v>1585</v>
      </c>
      <c r="F130" s="2">
        <v>10209</v>
      </c>
      <c r="G130" s="2">
        <v>7403</v>
      </c>
      <c r="H130" s="2">
        <v>6218</v>
      </c>
    </row>
    <row r="131" spans="1:8" x14ac:dyDescent="0.35">
      <c r="B131" t="s">
        <v>47</v>
      </c>
      <c r="C131" s="2">
        <v>1283</v>
      </c>
      <c r="D131" s="2">
        <v>4323</v>
      </c>
      <c r="E131" s="2">
        <v>5100</v>
      </c>
      <c r="F131" s="2">
        <v>24978</v>
      </c>
      <c r="G131" s="2">
        <v>15855</v>
      </c>
      <c r="H131" s="2">
        <v>30704</v>
      </c>
    </row>
    <row r="132" spans="1:8" x14ac:dyDescent="0.35">
      <c r="B132" t="s">
        <v>0</v>
      </c>
      <c r="C132" s="2">
        <v>0</v>
      </c>
      <c r="D132" s="2">
        <v>0</v>
      </c>
      <c r="E132" s="2">
        <v>0</v>
      </c>
      <c r="F132" s="2">
        <v>13</v>
      </c>
      <c r="G132" s="2">
        <v>6</v>
      </c>
      <c r="H132" s="2">
        <v>18</v>
      </c>
    </row>
    <row r="133" spans="1:8" ht="15" thickBot="1" x14ac:dyDescent="0.4">
      <c r="B133" s="16" t="s">
        <v>110</v>
      </c>
      <c r="C133" s="14">
        <f t="shared" ref="C133:H133" si="13">SUM(C118:C132)</f>
        <v>9577</v>
      </c>
      <c r="D133" s="14">
        <f t="shared" si="13"/>
        <v>71064</v>
      </c>
      <c r="E133" s="14">
        <f t="shared" si="13"/>
        <v>82908</v>
      </c>
      <c r="F133" s="14">
        <f t="shared" si="13"/>
        <v>311911</v>
      </c>
      <c r="G133" s="14">
        <f t="shared" si="13"/>
        <v>230194</v>
      </c>
      <c r="H133" s="14">
        <f t="shared" si="13"/>
        <v>248800</v>
      </c>
    </row>
    <row r="134" spans="1:8" x14ac:dyDescent="0.35">
      <c r="C134" s="2"/>
      <c r="D134" s="2"/>
    </row>
    <row r="135" spans="1:8" x14ac:dyDescent="0.35">
      <c r="A135" s="6" t="s">
        <v>87</v>
      </c>
      <c r="B135" s="6" t="s">
        <v>11</v>
      </c>
      <c r="C135" s="15">
        <f t="shared" ref="C135:H135" si="14">C151+C168</f>
        <v>228099</v>
      </c>
      <c r="D135" s="15">
        <f t="shared" si="14"/>
        <v>244646</v>
      </c>
      <c r="E135" s="15">
        <f t="shared" si="14"/>
        <v>218176</v>
      </c>
      <c r="F135" s="15">
        <f t="shared" si="14"/>
        <v>321289</v>
      </c>
      <c r="G135" s="58">
        <f t="shared" si="14"/>
        <v>443046</v>
      </c>
      <c r="H135" s="58">
        <f t="shared" si="14"/>
        <v>150584</v>
      </c>
    </row>
    <row r="136" spans="1:8" x14ac:dyDescent="0.35">
      <c r="A136" t="s">
        <v>3</v>
      </c>
      <c r="B136" t="s">
        <v>34</v>
      </c>
      <c r="C136" s="2">
        <v>40356</v>
      </c>
      <c r="D136" s="2">
        <v>43165</v>
      </c>
      <c r="E136" s="2">
        <v>37260</v>
      </c>
      <c r="F136" s="2">
        <v>58101</v>
      </c>
      <c r="G136" s="2">
        <v>56723</v>
      </c>
      <c r="H136" s="2">
        <v>22895</v>
      </c>
    </row>
    <row r="137" spans="1:8" x14ac:dyDescent="0.35">
      <c r="B137" t="s">
        <v>35</v>
      </c>
      <c r="C137" s="2">
        <v>458</v>
      </c>
      <c r="D137" s="2">
        <v>423</v>
      </c>
      <c r="E137" s="2">
        <v>365</v>
      </c>
      <c r="F137" s="2">
        <v>1488</v>
      </c>
      <c r="G137" s="2">
        <v>4354</v>
      </c>
      <c r="H137" s="2">
        <v>1282</v>
      </c>
    </row>
    <row r="138" spans="1:8" x14ac:dyDescent="0.35">
      <c r="B138" t="s">
        <v>36</v>
      </c>
      <c r="C138" s="2">
        <v>4370</v>
      </c>
      <c r="D138" s="2">
        <v>4375</v>
      </c>
      <c r="E138" s="2">
        <v>3604</v>
      </c>
      <c r="F138" s="2">
        <v>2769</v>
      </c>
      <c r="G138" s="2">
        <v>6936</v>
      </c>
      <c r="H138" s="2">
        <v>3216</v>
      </c>
    </row>
    <row r="139" spans="1:8" x14ac:dyDescent="0.35">
      <c r="B139" t="s">
        <v>37</v>
      </c>
      <c r="C139" s="2">
        <v>291</v>
      </c>
      <c r="D139" s="2">
        <v>293</v>
      </c>
      <c r="E139" s="2">
        <v>245</v>
      </c>
      <c r="F139" s="2">
        <v>972</v>
      </c>
      <c r="G139" s="2">
        <v>1343</v>
      </c>
      <c r="H139" s="2">
        <v>381</v>
      </c>
    </row>
    <row r="140" spans="1:8" x14ac:dyDescent="0.35">
      <c r="B140" t="s">
        <v>38</v>
      </c>
      <c r="C140" s="2">
        <v>131</v>
      </c>
      <c r="D140" s="2">
        <v>114</v>
      </c>
      <c r="E140" s="2">
        <v>128</v>
      </c>
      <c r="F140" s="2">
        <v>255</v>
      </c>
      <c r="G140" s="2">
        <v>504</v>
      </c>
      <c r="H140" s="2">
        <v>95</v>
      </c>
    </row>
    <row r="141" spans="1:8" x14ac:dyDescent="0.35">
      <c r="B141" t="s">
        <v>39</v>
      </c>
      <c r="C141" s="2">
        <v>2048</v>
      </c>
      <c r="D141" s="2">
        <v>2305</v>
      </c>
      <c r="E141" s="2">
        <v>626</v>
      </c>
      <c r="F141" s="2">
        <v>724</v>
      </c>
      <c r="G141" s="2">
        <v>1229</v>
      </c>
      <c r="H141" s="2">
        <v>715</v>
      </c>
    </row>
    <row r="142" spans="1:8" x14ac:dyDescent="0.35">
      <c r="B142" t="s">
        <v>40</v>
      </c>
      <c r="C142" s="2">
        <v>13281</v>
      </c>
      <c r="D142" s="2">
        <v>13577</v>
      </c>
      <c r="E142" s="2">
        <v>11538</v>
      </c>
      <c r="F142" s="2">
        <v>13957</v>
      </c>
      <c r="G142" s="2">
        <v>20484</v>
      </c>
      <c r="H142" s="2">
        <v>5520</v>
      </c>
    </row>
    <row r="143" spans="1:8" x14ac:dyDescent="0.35">
      <c r="B143" t="s">
        <v>41</v>
      </c>
      <c r="C143" s="2">
        <v>5900</v>
      </c>
      <c r="D143" s="2">
        <v>6498</v>
      </c>
      <c r="E143" s="2">
        <v>5825</v>
      </c>
      <c r="F143" s="2">
        <v>7281</v>
      </c>
      <c r="G143" s="2">
        <v>7378</v>
      </c>
      <c r="H143" s="2">
        <v>4599</v>
      </c>
    </row>
    <row r="144" spans="1:8" x14ac:dyDescent="0.35">
      <c r="B144" t="s">
        <v>42</v>
      </c>
      <c r="C144" s="2">
        <v>13751</v>
      </c>
      <c r="D144" s="2">
        <v>19370</v>
      </c>
      <c r="E144" s="2">
        <v>19002</v>
      </c>
      <c r="F144" s="2">
        <v>24847</v>
      </c>
      <c r="G144" s="2">
        <v>13447</v>
      </c>
      <c r="H144" s="2">
        <v>4329</v>
      </c>
    </row>
    <row r="145" spans="1:8" x14ac:dyDescent="0.35">
      <c r="B145" t="s">
        <v>43</v>
      </c>
      <c r="C145" s="2">
        <v>59</v>
      </c>
      <c r="D145" s="2">
        <v>37</v>
      </c>
      <c r="E145" s="2">
        <v>371</v>
      </c>
      <c r="F145" s="2">
        <v>80</v>
      </c>
      <c r="G145" s="2">
        <v>2845</v>
      </c>
      <c r="H145" s="2">
        <v>22</v>
      </c>
    </row>
    <row r="146" spans="1:8" x14ac:dyDescent="0.35">
      <c r="B146" t="s">
        <v>44</v>
      </c>
      <c r="C146" s="2">
        <v>4531</v>
      </c>
      <c r="D146" s="2">
        <v>4387</v>
      </c>
      <c r="E146" s="2">
        <v>3917</v>
      </c>
      <c r="F146" s="2">
        <v>5018</v>
      </c>
      <c r="G146" s="2">
        <v>7466</v>
      </c>
      <c r="H146" s="2">
        <v>2797</v>
      </c>
    </row>
    <row r="147" spans="1:8" x14ac:dyDescent="0.35">
      <c r="B147" t="s">
        <v>45</v>
      </c>
      <c r="C147" s="2">
        <v>31167</v>
      </c>
      <c r="D147" s="2">
        <v>31718</v>
      </c>
      <c r="E147" s="2">
        <v>27140</v>
      </c>
      <c r="F147" s="2">
        <v>31903</v>
      </c>
      <c r="G147" s="2">
        <v>55474</v>
      </c>
      <c r="H147" s="2">
        <v>20905</v>
      </c>
    </row>
    <row r="148" spans="1:8" x14ac:dyDescent="0.35">
      <c r="B148" t="s">
        <v>46</v>
      </c>
      <c r="C148" s="2">
        <v>1964</v>
      </c>
      <c r="D148" s="2">
        <v>4086</v>
      </c>
      <c r="E148" s="2">
        <v>3622</v>
      </c>
      <c r="F148" s="2">
        <v>7400</v>
      </c>
      <c r="G148" s="2">
        <v>16324</v>
      </c>
      <c r="H148" s="2">
        <v>2224</v>
      </c>
    </row>
    <row r="149" spans="1:8" x14ac:dyDescent="0.35">
      <c r="B149" t="s">
        <v>47</v>
      </c>
      <c r="C149" s="2">
        <v>10880</v>
      </c>
      <c r="D149" s="2">
        <v>8923</v>
      </c>
      <c r="E149" s="2">
        <v>8113</v>
      </c>
      <c r="F149" s="2">
        <v>11931</v>
      </c>
      <c r="G149" s="2">
        <v>18214</v>
      </c>
      <c r="H149" s="2">
        <v>11522</v>
      </c>
    </row>
    <row r="150" spans="1:8" x14ac:dyDescent="0.35">
      <c r="B150" t="s">
        <v>0</v>
      </c>
      <c r="C150" s="2">
        <v>18</v>
      </c>
      <c r="D150" s="2">
        <v>2</v>
      </c>
      <c r="E150" s="2">
        <v>13</v>
      </c>
      <c r="F150" s="2">
        <v>22</v>
      </c>
      <c r="G150" s="2">
        <v>42</v>
      </c>
      <c r="H150" s="2">
        <v>0</v>
      </c>
    </row>
    <row r="151" spans="1:8" ht="15" thickBot="1" x14ac:dyDescent="0.4">
      <c r="B151" s="16" t="s">
        <v>110</v>
      </c>
      <c r="C151" s="14">
        <f t="shared" ref="C151:H151" si="15">SUM(C136:C150)</f>
        <v>129205</v>
      </c>
      <c r="D151" s="14">
        <f t="shared" si="15"/>
        <v>139273</v>
      </c>
      <c r="E151" s="14">
        <f t="shared" si="15"/>
        <v>121769</v>
      </c>
      <c r="F151" s="14">
        <f t="shared" si="15"/>
        <v>166748</v>
      </c>
      <c r="G151" s="14">
        <f t="shared" si="15"/>
        <v>212763</v>
      </c>
      <c r="H151" s="14">
        <f t="shared" si="15"/>
        <v>80502</v>
      </c>
    </row>
    <row r="152" spans="1:8" x14ac:dyDescent="0.35">
      <c r="C152" s="2"/>
      <c r="D152" s="2"/>
      <c r="F152" s="2"/>
    </row>
    <row r="153" spans="1:8" x14ac:dyDescent="0.35">
      <c r="A153" t="s">
        <v>59</v>
      </c>
      <c r="B153" t="s">
        <v>34</v>
      </c>
      <c r="C153" s="2">
        <v>30279</v>
      </c>
      <c r="D153" s="2">
        <v>31787</v>
      </c>
      <c r="E153" s="2">
        <v>26804</v>
      </c>
      <c r="F153" s="2">
        <v>52702</v>
      </c>
      <c r="G153" s="2">
        <v>34545</v>
      </c>
      <c r="H153" s="2">
        <v>19862</v>
      </c>
    </row>
    <row r="154" spans="1:8" x14ac:dyDescent="0.35">
      <c r="B154" t="s">
        <v>35</v>
      </c>
      <c r="C154" s="2">
        <v>414</v>
      </c>
      <c r="D154" s="2">
        <v>375</v>
      </c>
      <c r="E154" s="2">
        <v>338</v>
      </c>
      <c r="F154" s="2">
        <v>1248</v>
      </c>
      <c r="G154" s="2">
        <v>9060</v>
      </c>
      <c r="H154" s="2">
        <v>845</v>
      </c>
    </row>
    <row r="155" spans="1:8" x14ac:dyDescent="0.35">
      <c r="B155" t="s">
        <v>36</v>
      </c>
      <c r="C155" s="2">
        <v>2829</v>
      </c>
      <c r="D155" s="2">
        <v>2870</v>
      </c>
      <c r="E155" s="2">
        <v>2448</v>
      </c>
      <c r="F155" s="2">
        <v>2078</v>
      </c>
      <c r="G155" s="2">
        <v>12461</v>
      </c>
      <c r="H155" s="2">
        <v>2067</v>
      </c>
    </row>
    <row r="156" spans="1:8" x14ac:dyDescent="0.35">
      <c r="B156" t="s">
        <v>37</v>
      </c>
      <c r="C156" s="2">
        <v>192</v>
      </c>
      <c r="D156" s="2">
        <v>201</v>
      </c>
      <c r="E156" s="2">
        <v>98</v>
      </c>
      <c r="F156" s="2">
        <v>3216</v>
      </c>
      <c r="G156" s="2">
        <v>2864</v>
      </c>
      <c r="H156" s="2">
        <v>272</v>
      </c>
    </row>
    <row r="157" spans="1:8" x14ac:dyDescent="0.35">
      <c r="B157" t="s">
        <v>38</v>
      </c>
      <c r="C157" s="2">
        <v>70</v>
      </c>
      <c r="D157" s="2">
        <v>85</v>
      </c>
      <c r="E157" s="2">
        <v>85</v>
      </c>
      <c r="F157" s="2">
        <v>192</v>
      </c>
      <c r="G157" s="2">
        <v>311</v>
      </c>
      <c r="H157" s="2">
        <v>85</v>
      </c>
    </row>
    <row r="158" spans="1:8" x14ac:dyDescent="0.35">
      <c r="B158" t="s">
        <v>39</v>
      </c>
      <c r="C158" s="2">
        <v>1838</v>
      </c>
      <c r="D158" s="2">
        <v>2018</v>
      </c>
      <c r="E158" s="2">
        <v>587</v>
      </c>
      <c r="F158" s="2">
        <v>1012</v>
      </c>
      <c r="G158" s="2">
        <v>1015</v>
      </c>
      <c r="H158" s="2">
        <v>630</v>
      </c>
    </row>
    <row r="159" spans="1:8" x14ac:dyDescent="0.35">
      <c r="B159" t="s">
        <v>40</v>
      </c>
      <c r="C159" s="2">
        <v>7112</v>
      </c>
      <c r="D159" s="2">
        <v>7651</v>
      </c>
      <c r="E159" s="2">
        <v>6682</v>
      </c>
      <c r="F159" s="2">
        <v>12025</v>
      </c>
      <c r="G159" s="2">
        <v>18713</v>
      </c>
      <c r="H159" s="2">
        <v>3574</v>
      </c>
    </row>
    <row r="160" spans="1:8" x14ac:dyDescent="0.35">
      <c r="B160" t="s">
        <v>41</v>
      </c>
      <c r="C160" s="2">
        <v>4202</v>
      </c>
      <c r="D160" s="2">
        <v>4434</v>
      </c>
      <c r="E160" s="2">
        <v>4333</v>
      </c>
      <c r="F160" s="2">
        <v>9779</v>
      </c>
      <c r="G160" s="2">
        <v>10746</v>
      </c>
      <c r="H160" s="2">
        <v>4462</v>
      </c>
    </row>
    <row r="161" spans="1:8" x14ac:dyDescent="0.35">
      <c r="B161" t="s">
        <v>42</v>
      </c>
      <c r="C161" s="2">
        <v>11520</v>
      </c>
      <c r="D161" s="2">
        <v>14430</v>
      </c>
      <c r="E161" s="2">
        <v>15433</v>
      </c>
      <c r="F161" s="2">
        <v>24207</v>
      </c>
      <c r="G161" s="2">
        <v>12588</v>
      </c>
      <c r="H161" s="2">
        <v>3984</v>
      </c>
    </row>
    <row r="162" spans="1:8" x14ac:dyDescent="0.35">
      <c r="B162" t="s">
        <v>43</v>
      </c>
      <c r="C162" s="2">
        <v>98</v>
      </c>
      <c r="D162" s="2">
        <v>78</v>
      </c>
      <c r="E162" s="2">
        <v>351</v>
      </c>
      <c r="F162" s="2">
        <v>1</v>
      </c>
      <c r="G162" s="2">
        <v>1941</v>
      </c>
      <c r="H162" s="2">
        <v>8</v>
      </c>
    </row>
    <row r="163" spans="1:8" x14ac:dyDescent="0.35">
      <c r="B163" t="s">
        <v>44</v>
      </c>
      <c r="C163" s="2">
        <v>3243</v>
      </c>
      <c r="D163" s="2">
        <v>3044</v>
      </c>
      <c r="E163" s="2">
        <v>3013</v>
      </c>
      <c r="F163" s="2">
        <v>4533</v>
      </c>
      <c r="G163" s="2">
        <v>10371</v>
      </c>
      <c r="H163" s="2">
        <v>2329</v>
      </c>
    </row>
    <row r="164" spans="1:8" x14ac:dyDescent="0.35">
      <c r="B164" t="s">
        <v>45</v>
      </c>
      <c r="C164" s="2">
        <v>25857</v>
      </c>
      <c r="D164" s="2">
        <v>27505</v>
      </c>
      <c r="E164" s="2">
        <v>25384</v>
      </c>
      <c r="F164" s="2">
        <v>24281</v>
      </c>
      <c r="G164" s="2">
        <v>97722</v>
      </c>
      <c r="H164" s="2">
        <v>19181</v>
      </c>
    </row>
    <row r="165" spans="1:8" x14ac:dyDescent="0.35">
      <c r="B165" t="s">
        <v>46</v>
      </c>
      <c r="C165" s="2">
        <v>1874</v>
      </c>
      <c r="D165" s="2">
        <v>3387</v>
      </c>
      <c r="E165" s="2">
        <v>3234</v>
      </c>
      <c r="F165" s="2">
        <v>7860</v>
      </c>
      <c r="G165" s="2">
        <v>10075</v>
      </c>
      <c r="H165" s="2">
        <v>2173</v>
      </c>
    </row>
    <row r="166" spans="1:8" x14ac:dyDescent="0.35">
      <c r="B166" t="s">
        <v>47</v>
      </c>
      <c r="C166" s="2">
        <v>9350</v>
      </c>
      <c r="D166" s="2">
        <v>7504</v>
      </c>
      <c r="E166" s="2">
        <v>7598</v>
      </c>
      <c r="F166" s="2">
        <v>11379</v>
      </c>
      <c r="G166" s="2">
        <v>7796</v>
      </c>
      <c r="H166" s="2">
        <v>10610</v>
      </c>
    </row>
    <row r="167" spans="1:8" x14ac:dyDescent="0.35">
      <c r="B167" t="s">
        <v>0</v>
      </c>
      <c r="C167" s="2">
        <v>16</v>
      </c>
      <c r="D167" s="2">
        <v>4</v>
      </c>
      <c r="E167" s="2">
        <v>19</v>
      </c>
      <c r="F167" s="2">
        <v>28</v>
      </c>
      <c r="G167" s="2">
        <v>75</v>
      </c>
      <c r="H167" s="2">
        <v>0</v>
      </c>
    </row>
    <row r="168" spans="1:8" ht="15" thickBot="1" x14ac:dyDescent="0.4">
      <c r="B168" s="16" t="s">
        <v>110</v>
      </c>
      <c r="C168" s="14">
        <f>SUM(C153:C167)</f>
        <v>98894</v>
      </c>
      <c r="D168" s="14">
        <f>SUM(D153:D167)</f>
        <v>105373</v>
      </c>
      <c r="E168" s="14">
        <f t="shared" ref="E168" si="16">SUM(E153:E167)</f>
        <v>96407</v>
      </c>
      <c r="F168" s="14">
        <f>SUM(F153:F167)</f>
        <v>154541</v>
      </c>
      <c r="G168" s="14">
        <f>SUM(G153:G167)</f>
        <v>230283</v>
      </c>
      <c r="H168" s="14">
        <f>SUM(H153:H167)</f>
        <v>70082</v>
      </c>
    </row>
    <row r="169" spans="1:8" x14ac:dyDescent="0.35">
      <c r="C169" s="2"/>
      <c r="D169" s="2"/>
    </row>
    <row r="170" spans="1:8" x14ac:dyDescent="0.35">
      <c r="A170" s="6" t="s">
        <v>125</v>
      </c>
      <c r="B170" s="6" t="s">
        <v>11</v>
      </c>
      <c r="C170" s="15">
        <f t="shared" ref="C170:H170" si="17">C186+C203</f>
        <v>6523</v>
      </c>
      <c r="D170" s="15">
        <f t="shared" si="17"/>
        <v>16377</v>
      </c>
      <c r="E170" s="15">
        <f t="shared" si="17"/>
        <v>34502</v>
      </c>
      <c r="F170" s="58">
        <f t="shared" si="17"/>
        <v>40439</v>
      </c>
      <c r="G170" s="58">
        <f t="shared" si="17"/>
        <v>127960</v>
      </c>
      <c r="H170" s="58">
        <f t="shared" si="17"/>
        <v>185239</v>
      </c>
    </row>
    <row r="171" spans="1:8" x14ac:dyDescent="0.35">
      <c r="A171" t="s">
        <v>3</v>
      </c>
      <c r="B171" t="s">
        <v>34</v>
      </c>
      <c r="C171" s="2">
        <v>597</v>
      </c>
      <c r="D171" s="2">
        <v>1896</v>
      </c>
      <c r="E171" s="2">
        <v>3872</v>
      </c>
      <c r="F171" s="2">
        <v>2756</v>
      </c>
      <c r="G171" s="2">
        <v>9032</v>
      </c>
      <c r="H171" s="2">
        <v>23599</v>
      </c>
    </row>
    <row r="172" spans="1:8" x14ac:dyDescent="0.35">
      <c r="B172" t="s">
        <v>35</v>
      </c>
      <c r="C172" s="2">
        <v>10</v>
      </c>
      <c r="D172" s="2">
        <v>14</v>
      </c>
      <c r="E172" s="2">
        <v>25</v>
      </c>
      <c r="F172" s="2">
        <v>388</v>
      </c>
      <c r="G172" s="2">
        <v>1288</v>
      </c>
      <c r="H172" s="2">
        <v>946</v>
      </c>
    </row>
    <row r="173" spans="1:8" x14ac:dyDescent="0.35">
      <c r="B173" t="s">
        <v>36</v>
      </c>
      <c r="C173" s="2">
        <v>62</v>
      </c>
      <c r="D173" s="2">
        <v>138</v>
      </c>
      <c r="E173" s="2">
        <v>272</v>
      </c>
      <c r="F173" s="2">
        <v>1811</v>
      </c>
      <c r="G173" s="2">
        <v>6038</v>
      </c>
      <c r="H173" s="2">
        <v>3969</v>
      </c>
    </row>
    <row r="174" spans="1:8" x14ac:dyDescent="0.35">
      <c r="B174" t="s">
        <v>37</v>
      </c>
      <c r="C174" s="2">
        <v>10</v>
      </c>
      <c r="D174" s="2">
        <v>21</v>
      </c>
      <c r="E174" s="2">
        <v>42</v>
      </c>
      <c r="F174" s="2">
        <v>84</v>
      </c>
      <c r="G174" s="2">
        <v>280</v>
      </c>
      <c r="H174" s="2">
        <v>653</v>
      </c>
    </row>
    <row r="175" spans="1:8" x14ac:dyDescent="0.35">
      <c r="B175" t="s">
        <v>38</v>
      </c>
      <c r="C175" s="2">
        <v>1</v>
      </c>
      <c r="D175" s="2">
        <v>3</v>
      </c>
      <c r="E175" s="2">
        <v>6</v>
      </c>
      <c r="F175" s="2">
        <v>6</v>
      </c>
      <c r="G175" s="2">
        <v>21</v>
      </c>
      <c r="H175" s="2">
        <v>170</v>
      </c>
    </row>
    <row r="176" spans="1:8" x14ac:dyDescent="0.35">
      <c r="B176" t="s">
        <v>39</v>
      </c>
      <c r="C176" s="2">
        <v>40</v>
      </c>
      <c r="D176" s="2">
        <v>47</v>
      </c>
      <c r="E176" s="2">
        <v>75</v>
      </c>
      <c r="F176" s="2">
        <v>217</v>
      </c>
      <c r="G176" s="2">
        <v>722</v>
      </c>
      <c r="H176" s="2">
        <v>1104</v>
      </c>
    </row>
    <row r="177" spans="1:8" x14ac:dyDescent="0.35">
      <c r="B177" t="s">
        <v>40</v>
      </c>
      <c r="C177" s="2">
        <v>103</v>
      </c>
      <c r="D177" s="2">
        <v>673</v>
      </c>
      <c r="E177" s="2">
        <v>1385</v>
      </c>
      <c r="F177" s="2">
        <v>1614</v>
      </c>
      <c r="G177" s="2">
        <v>5327</v>
      </c>
      <c r="H177" s="2">
        <v>5848</v>
      </c>
    </row>
    <row r="178" spans="1:8" x14ac:dyDescent="0.35">
      <c r="B178" t="s">
        <v>41</v>
      </c>
      <c r="C178" s="2">
        <v>173</v>
      </c>
      <c r="D178" s="2">
        <v>1488</v>
      </c>
      <c r="E178" s="2">
        <v>3095</v>
      </c>
      <c r="F178" s="2">
        <v>4521</v>
      </c>
      <c r="G178" s="2">
        <v>14983</v>
      </c>
      <c r="H178" s="2">
        <v>5028</v>
      </c>
    </row>
    <row r="179" spans="1:8" x14ac:dyDescent="0.35">
      <c r="B179" t="s">
        <v>42</v>
      </c>
      <c r="C179" s="2">
        <v>486</v>
      </c>
      <c r="D179" s="2">
        <v>781</v>
      </c>
      <c r="E179" s="2">
        <v>1628</v>
      </c>
      <c r="F179" s="2">
        <v>1442</v>
      </c>
      <c r="G179" s="2">
        <v>4704</v>
      </c>
      <c r="H179" s="2">
        <v>10086</v>
      </c>
    </row>
    <row r="180" spans="1:8" x14ac:dyDescent="0.35">
      <c r="B180" t="s">
        <v>43</v>
      </c>
      <c r="C180" s="2">
        <v>0</v>
      </c>
      <c r="D180" s="2">
        <v>1</v>
      </c>
      <c r="E180" s="2">
        <v>5</v>
      </c>
      <c r="F180" s="2">
        <v>183</v>
      </c>
      <c r="G180" s="2">
        <v>607</v>
      </c>
      <c r="H180" s="2">
        <v>141</v>
      </c>
    </row>
    <row r="181" spans="1:8" x14ac:dyDescent="0.35">
      <c r="B181" t="s">
        <v>44</v>
      </c>
      <c r="C181" s="2">
        <v>62</v>
      </c>
      <c r="D181" s="2">
        <v>496</v>
      </c>
      <c r="E181" s="2">
        <v>1030</v>
      </c>
      <c r="F181" s="2">
        <v>1349</v>
      </c>
      <c r="G181" s="2">
        <v>4473</v>
      </c>
      <c r="H181" s="2">
        <v>2685</v>
      </c>
    </row>
    <row r="182" spans="1:8" x14ac:dyDescent="0.35">
      <c r="B182" t="s">
        <v>45</v>
      </c>
      <c r="C182" s="2">
        <v>908</v>
      </c>
      <c r="D182" s="2">
        <v>1875</v>
      </c>
      <c r="E182" s="2">
        <v>3830</v>
      </c>
      <c r="F182" s="2">
        <v>1938</v>
      </c>
      <c r="G182" s="2">
        <v>6325</v>
      </c>
      <c r="H182" s="2">
        <v>20699</v>
      </c>
    </row>
    <row r="183" spans="1:8" x14ac:dyDescent="0.35">
      <c r="B183" t="s">
        <v>46</v>
      </c>
      <c r="C183" s="2">
        <v>39</v>
      </c>
      <c r="D183" s="2">
        <v>112</v>
      </c>
      <c r="E183" s="2">
        <v>223</v>
      </c>
      <c r="F183" s="2">
        <v>197</v>
      </c>
      <c r="G183" s="2">
        <v>633</v>
      </c>
      <c r="H183" s="2">
        <v>2304</v>
      </c>
    </row>
    <row r="184" spans="1:8" x14ac:dyDescent="0.35">
      <c r="B184" t="s">
        <v>47</v>
      </c>
      <c r="C184" s="2">
        <v>303</v>
      </c>
      <c r="D184" s="2">
        <v>517</v>
      </c>
      <c r="E184" s="2">
        <v>1064</v>
      </c>
      <c r="F184" s="2">
        <v>1735</v>
      </c>
      <c r="G184" s="2">
        <v>5700</v>
      </c>
      <c r="H184" s="2">
        <v>11907</v>
      </c>
    </row>
    <row r="185" spans="1:8" x14ac:dyDescent="0.35">
      <c r="B185" t="s">
        <v>0</v>
      </c>
      <c r="C185" s="2">
        <v>0</v>
      </c>
      <c r="D185" s="2">
        <v>0</v>
      </c>
      <c r="E185" s="2">
        <v>0</v>
      </c>
      <c r="F185" s="2">
        <v>0</v>
      </c>
      <c r="G185" s="2">
        <v>0</v>
      </c>
      <c r="H185" s="2">
        <v>2</v>
      </c>
    </row>
    <row r="186" spans="1:8" ht="15" thickBot="1" x14ac:dyDescent="0.4">
      <c r="B186" s="16" t="s">
        <v>110</v>
      </c>
      <c r="C186" s="14">
        <f t="shared" ref="C186:H186" si="18">SUM(C171:C185)</f>
        <v>2794</v>
      </c>
      <c r="D186" s="14">
        <f t="shared" si="18"/>
        <v>8062</v>
      </c>
      <c r="E186" s="14">
        <f t="shared" si="18"/>
        <v>16552</v>
      </c>
      <c r="F186" s="14">
        <f t="shared" si="18"/>
        <v>18241</v>
      </c>
      <c r="G186" s="14">
        <f t="shared" si="18"/>
        <v>60133</v>
      </c>
      <c r="H186" s="14">
        <f t="shared" si="18"/>
        <v>89141</v>
      </c>
    </row>
    <row r="187" spans="1:8" x14ac:dyDescent="0.35">
      <c r="C187" s="2"/>
      <c r="D187" s="2"/>
      <c r="F187" s="2"/>
    </row>
    <row r="188" spans="1:8" x14ac:dyDescent="0.35">
      <c r="A188" t="s">
        <v>59</v>
      </c>
      <c r="B188" t="s">
        <v>34</v>
      </c>
      <c r="C188" s="2">
        <v>756</v>
      </c>
      <c r="D188" s="2">
        <v>1375</v>
      </c>
      <c r="E188" s="2">
        <v>2946</v>
      </c>
      <c r="F188" s="2">
        <v>5922</v>
      </c>
      <c r="G188" s="2">
        <v>18113</v>
      </c>
      <c r="H188" s="2">
        <v>26468</v>
      </c>
    </row>
    <row r="189" spans="1:8" x14ac:dyDescent="0.35">
      <c r="B189" t="s">
        <v>35</v>
      </c>
      <c r="C189" s="2">
        <v>9</v>
      </c>
      <c r="D189" s="2">
        <v>15</v>
      </c>
      <c r="E189" s="2">
        <v>33</v>
      </c>
      <c r="F189" s="2">
        <v>25</v>
      </c>
      <c r="G189" s="2">
        <v>77</v>
      </c>
      <c r="H189" s="2">
        <v>617</v>
      </c>
    </row>
    <row r="190" spans="1:8" x14ac:dyDescent="0.35">
      <c r="B190" t="s">
        <v>36</v>
      </c>
      <c r="C190" s="2">
        <v>70</v>
      </c>
      <c r="D190" s="2">
        <v>134</v>
      </c>
      <c r="E190" s="2">
        <v>285</v>
      </c>
      <c r="F190" s="2">
        <v>564</v>
      </c>
      <c r="G190" s="2">
        <v>1738</v>
      </c>
      <c r="H190" s="2">
        <v>3185</v>
      </c>
    </row>
    <row r="191" spans="1:8" x14ac:dyDescent="0.35">
      <c r="B191" t="s">
        <v>37</v>
      </c>
      <c r="C191" s="2">
        <v>6</v>
      </c>
      <c r="D191" s="2">
        <v>10</v>
      </c>
      <c r="E191" s="2">
        <v>22</v>
      </c>
      <c r="F191" s="2">
        <v>295</v>
      </c>
      <c r="G191" s="2">
        <v>908</v>
      </c>
      <c r="H191" s="2">
        <v>505</v>
      </c>
    </row>
    <row r="192" spans="1:8" x14ac:dyDescent="0.35">
      <c r="B192" t="s">
        <v>38</v>
      </c>
      <c r="C192" s="2">
        <v>1</v>
      </c>
      <c r="D192" s="2">
        <v>4</v>
      </c>
      <c r="E192" s="2">
        <v>9</v>
      </c>
      <c r="F192" s="2">
        <v>2</v>
      </c>
      <c r="G192" s="2">
        <v>6</v>
      </c>
      <c r="H192" s="2">
        <v>146</v>
      </c>
    </row>
    <row r="193" spans="1:8" x14ac:dyDescent="0.35">
      <c r="B193" t="s">
        <v>39</v>
      </c>
      <c r="C193" s="2">
        <v>37</v>
      </c>
      <c r="D193" s="2">
        <v>66</v>
      </c>
      <c r="E193" s="2">
        <v>99</v>
      </c>
      <c r="F193" s="2">
        <v>171</v>
      </c>
      <c r="G193" s="2">
        <v>517</v>
      </c>
      <c r="H193" s="2">
        <v>1165</v>
      </c>
    </row>
    <row r="194" spans="1:8" x14ac:dyDescent="0.35">
      <c r="B194" t="s">
        <v>40</v>
      </c>
      <c r="C194" s="2">
        <v>133</v>
      </c>
      <c r="D194" s="2">
        <v>1155</v>
      </c>
      <c r="E194" s="2">
        <v>2514</v>
      </c>
      <c r="F194" s="2">
        <v>2167</v>
      </c>
      <c r="G194" s="2">
        <v>6637</v>
      </c>
      <c r="H194" s="2">
        <v>4858</v>
      </c>
    </row>
    <row r="195" spans="1:8" x14ac:dyDescent="0.35">
      <c r="B195" t="s">
        <v>41</v>
      </c>
      <c r="C195" s="2">
        <v>145</v>
      </c>
      <c r="D195" s="2">
        <v>1039</v>
      </c>
      <c r="E195" s="2">
        <v>2274</v>
      </c>
      <c r="F195" s="2">
        <v>3023</v>
      </c>
      <c r="G195" s="2">
        <v>9297</v>
      </c>
      <c r="H195" s="2">
        <v>5283</v>
      </c>
    </row>
    <row r="196" spans="1:8" x14ac:dyDescent="0.35">
      <c r="B196" t="s">
        <v>42</v>
      </c>
      <c r="C196" s="2">
        <v>670</v>
      </c>
      <c r="D196" s="2">
        <v>984</v>
      </c>
      <c r="E196" s="2">
        <v>2159</v>
      </c>
      <c r="F196" s="2">
        <v>2681</v>
      </c>
      <c r="G196" s="2">
        <v>8147</v>
      </c>
      <c r="H196" s="2">
        <v>11189</v>
      </c>
    </row>
    <row r="197" spans="1:8" x14ac:dyDescent="0.35">
      <c r="B197" t="s">
        <v>43</v>
      </c>
      <c r="C197" s="2">
        <v>3</v>
      </c>
      <c r="D197" s="2">
        <v>3</v>
      </c>
      <c r="E197" s="2">
        <v>8</v>
      </c>
      <c r="F197" s="2">
        <v>118</v>
      </c>
      <c r="G197" s="2">
        <v>363</v>
      </c>
      <c r="H197" s="2">
        <v>145</v>
      </c>
    </row>
    <row r="198" spans="1:8" x14ac:dyDescent="0.35">
      <c r="B198" t="s">
        <v>44</v>
      </c>
      <c r="C198" s="2">
        <v>65</v>
      </c>
      <c r="D198" s="2">
        <v>284</v>
      </c>
      <c r="E198" s="2">
        <v>619</v>
      </c>
      <c r="F198" s="2">
        <v>938</v>
      </c>
      <c r="G198" s="2">
        <v>2882</v>
      </c>
      <c r="H198" s="2">
        <v>2504</v>
      </c>
    </row>
    <row r="199" spans="1:8" x14ac:dyDescent="0.35">
      <c r="B199" t="s">
        <v>45</v>
      </c>
      <c r="C199" s="2">
        <v>1314</v>
      </c>
      <c r="D199" s="2">
        <v>2423</v>
      </c>
      <c r="E199" s="2">
        <v>5196</v>
      </c>
      <c r="F199" s="2">
        <v>5113</v>
      </c>
      <c r="G199" s="2">
        <v>15565</v>
      </c>
      <c r="H199" s="2">
        <v>24448</v>
      </c>
    </row>
    <row r="200" spans="1:8" x14ac:dyDescent="0.35">
      <c r="B200" t="s">
        <v>46</v>
      </c>
      <c r="C200" s="2">
        <v>67</v>
      </c>
      <c r="D200" s="2">
        <v>130</v>
      </c>
      <c r="E200" s="2">
        <v>283</v>
      </c>
      <c r="F200" s="2">
        <v>96</v>
      </c>
      <c r="G200" s="2">
        <v>294</v>
      </c>
      <c r="H200" s="2">
        <v>2622</v>
      </c>
    </row>
    <row r="201" spans="1:8" x14ac:dyDescent="0.35">
      <c r="B201" t="s">
        <v>47</v>
      </c>
      <c r="C201" s="2">
        <v>453</v>
      </c>
      <c r="D201" s="2">
        <v>693</v>
      </c>
      <c r="E201" s="2">
        <v>1503</v>
      </c>
      <c r="F201" s="2">
        <v>1083</v>
      </c>
      <c r="G201" s="2">
        <v>3283</v>
      </c>
      <c r="H201" s="2">
        <v>12956</v>
      </c>
    </row>
    <row r="202" spans="1:8" x14ac:dyDescent="0.35">
      <c r="B202" t="s">
        <v>0</v>
      </c>
      <c r="C202" s="2">
        <v>0</v>
      </c>
      <c r="D202" s="2">
        <v>0</v>
      </c>
      <c r="E202" s="2">
        <v>0</v>
      </c>
      <c r="F202" s="2">
        <v>0</v>
      </c>
      <c r="G202" s="2">
        <v>0</v>
      </c>
      <c r="H202" s="2">
        <v>7</v>
      </c>
    </row>
    <row r="203" spans="1:8" ht="15" thickBot="1" x14ac:dyDescent="0.4">
      <c r="B203" s="16" t="s">
        <v>110</v>
      </c>
      <c r="C203" s="14">
        <f t="shared" ref="C203:H203" si="19">SUM(C188:C202)</f>
        <v>3729</v>
      </c>
      <c r="D203" s="14">
        <f t="shared" si="19"/>
        <v>8315</v>
      </c>
      <c r="E203" s="14">
        <f t="shared" si="19"/>
        <v>17950</v>
      </c>
      <c r="F203" s="14">
        <f t="shared" si="19"/>
        <v>22198</v>
      </c>
      <c r="G203" s="14">
        <f t="shared" si="19"/>
        <v>67827</v>
      </c>
      <c r="H203" s="14">
        <f t="shared" si="19"/>
        <v>96098</v>
      </c>
    </row>
    <row r="204" spans="1:8" x14ac:dyDescent="0.35">
      <c r="C204" s="2"/>
      <c r="D204" s="2"/>
    </row>
    <row r="205" spans="1:8" x14ac:dyDescent="0.35">
      <c r="A205" s="6" t="s">
        <v>88</v>
      </c>
      <c r="B205" s="6" t="s">
        <v>11</v>
      </c>
      <c r="C205" s="15">
        <f>C221+C238</f>
        <v>2516</v>
      </c>
      <c r="D205" s="15">
        <f>D221+D238</f>
        <v>1948</v>
      </c>
      <c r="E205" s="15">
        <f>E221+E238</f>
        <v>2947</v>
      </c>
      <c r="F205" s="58">
        <f>SUM(F206:F220)</f>
        <v>3359</v>
      </c>
      <c r="G205" s="58">
        <f>SUM(G206:G220)</f>
        <v>566</v>
      </c>
      <c r="H205" s="58">
        <f>SUM(H206:H220)</f>
        <v>0</v>
      </c>
    </row>
    <row r="206" spans="1:8" x14ac:dyDescent="0.35">
      <c r="B206" t="s">
        <v>34</v>
      </c>
      <c r="C206">
        <v>847</v>
      </c>
      <c r="D206">
        <v>621</v>
      </c>
      <c r="E206" s="2">
        <v>944</v>
      </c>
      <c r="F206" s="2">
        <v>1026</v>
      </c>
      <c r="G206" s="2">
        <v>168</v>
      </c>
    </row>
    <row r="207" spans="1:8" x14ac:dyDescent="0.35">
      <c r="B207" t="s">
        <v>35</v>
      </c>
      <c r="C207">
        <v>21</v>
      </c>
      <c r="D207">
        <v>15</v>
      </c>
      <c r="E207" s="2">
        <v>23</v>
      </c>
      <c r="F207" s="2">
        <v>81</v>
      </c>
      <c r="G207" s="2">
        <v>3</v>
      </c>
    </row>
    <row r="208" spans="1:8" x14ac:dyDescent="0.35">
      <c r="B208" t="s">
        <v>36</v>
      </c>
      <c r="C208">
        <v>125</v>
      </c>
      <c r="D208">
        <v>93</v>
      </c>
      <c r="E208" s="2">
        <v>138</v>
      </c>
      <c r="F208" s="2">
        <v>137</v>
      </c>
      <c r="G208" s="2">
        <v>27</v>
      </c>
    </row>
    <row r="209" spans="1:8" x14ac:dyDescent="0.35">
      <c r="B209" t="s">
        <v>37</v>
      </c>
      <c r="C209">
        <v>4</v>
      </c>
      <c r="D209">
        <v>2</v>
      </c>
      <c r="E209" s="2">
        <v>3</v>
      </c>
      <c r="F209" s="2">
        <v>4</v>
      </c>
      <c r="G209" s="2">
        <v>3</v>
      </c>
    </row>
    <row r="210" spans="1:8" x14ac:dyDescent="0.35">
      <c r="B210" t="s">
        <v>38</v>
      </c>
      <c r="C210">
        <v>3</v>
      </c>
      <c r="D210">
        <v>3</v>
      </c>
      <c r="E210" s="2">
        <v>4</v>
      </c>
      <c r="F210" s="2">
        <v>2</v>
      </c>
      <c r="G210" s="2">
        <v>2</v>
      </c>
    </row>
    <row r="211" spans="1:8" x14ac:dyDescent="0.35">
      <c r="B211" t="s">
        <v>39</v>
      </c>
      <c r="C211">
        <v>15</v>
      </c>
      <c r="D211">
        <v>14</v>
      </c>
      <c r="E211" s="2">
        <v>15</v>
      </c>
      <c r="F211" s="2">
        <v>2</v>
      </c>
      <c r="G211" s="2">
        <v>2</v>
      </c>
    </row>
    <row r="212" spans="1:8" x14ac:dyDescent="0.35">
      <c r="B212" t="s">
        <v>40</v>
      </c>
      <c r="C212">
        <v>218</v>
      </c>
      <c r="D212">
        <v>171</v>
      </c>
      <c r="E212" s="2">
        <v>258</v>
      </c>
      <c r="F212" s="2">
        <v>252</v>
      </c>
      <c r="G212" s="2">
        <v>55</v>
      </c>
    </row>
    <row r="213" spans="1:8" x14ac:dyDescent="0.35">
      <c r="B213" t="s">
        <v>41</v>
      </c>
      <c r="C213">
        <v>178</v>
      </c>
      <c r="D213">
        <v>132</v>
      </c>
      <c r="E213" s="2">
        <v>200</v>
      </c>
      <c r="F213" s="2">
        <v>248</v>
      </c>
      <c r="G213" s="2">
        <v>27</v>
      </c>
    </row>
    <row r="214" spans="1:8" x14ac:dyDescent="0.35">
      <c r="B214" t="s">
        <v>42</v>
      </c>
      <c r="C214">
        <v>356</v>
      </c>
      <c r="D214">
        <v>192</v>
      </c>
      <c r="E214" s="2">
        <v>295</v>
      </c>
      <c r="F214" s="2">
        <v>288</v>
      </c>
      <c r="G214" s="2">
        <v>8</v>
      </c>
    </row>
    <row r="215" spans="1:8" x14ac:dyDescent="0.35">
      <c r="B215" t="s">
        <v>43</v>
      </c>
      <c r="C215">
        <v>2</v>
      </c>
      <c r="D215">
        <v>2</v>
      </c>
      <c r="E215" s="2">
        <v>3</v>
      </c>
      <c r="F215" s="2">
        <v>3</v>
      </c>
      <c r="G215" s="2">
        <v>1</v>
      </c>
    </row>
    <row r="216" spans="1:8" x14ac:dyDescent="0.35">
      <c r="B216" t="s">
        <v>44</v>
      </c>
      <c r="C216">
        <v>73</v>
      </c>
      <c r="D216">
        <v>54</v>
      </c>
      <c r="E216" s="2">
        <v>80</v>
      </c>
      <c r="F216" s="2">
        <v>96</v>
      </c>
      <c r="G216" s="2">
        <v>24</v>
      </c>
    </row>
    <row r="217" spans="1:8" x14ac:dyDescent="0.35">
      <c r="B217" t="s">
        <v>45</v>
      </c>
      <c r="C217">
        <v>532</v>
      </c>
      <c r="D217">
        <v>433</v>
      </c>
      <c r="E217" s="2">
        <v>656</v>
      </c>
      <c r="F217" s="2">
        <v>905</v>
      </c>
      <c r="G217" s="2">
        <v>159</v>
      </c>
    </row>
    <row r="218" spans="1:8" x14ac:dyDescent="0.35">
      <c r="B218" t="s">
        <v>46</v>
      </c>
      <c r="C218">
        <v>72</v>
      </c>
      <c r="D218">
        <v>54</v>
      </c>
      <c r="E218" s="2">
        <v>81</v>
      </c>
      <c r="F218" s="2">
        <v>80</v>
      </c>
      <c r="G218" s="2">
        <v>22</v>
      </c>
    </row>
    <row r="219" spans="1:8" x14ac:dyDescent="0.35">
      <c r="B219" t="s">
        <v>47</v>
      </c>
      <c r="C219">
        <v>70</v>
      </c>
      <c r="D219">
        <v>162</v>
      </c>
      <c r="E219" s="2">
        <v>247</v>
      </c>
      <c r="F219" s="2">
        <v>235</v>
      </c>
      <c r="G219" s="2">
        <v>65</v>
      </c>
    </row>
    <row r="220" spans="1:8" x14ac:dyDescent="0.35">
      <c r="B220" t="s">
        <v>0</v>
      </c>
      <c r="C220">
        <v>0</v>
      </c>
      <c r="D220">
        <v>0</v>
      </c>
      <c r="E220" s="2">
        <v>0</v>
      </c>
      <c r="F220" s="2">
        <v>0</v>
      </c>
      <c r="G220" s="2">
        <v>0</v>
      </c>
    </row>
    <row r="221" spans="1:8" ht="15" thickBot="1" x14ac:dyDescent="0.4">
      <c r="B221" s="16" t="s">
        <v>110</v>
      </c>
      <c r="C221" s="14">
        <f t="shared" ref="C221:H221" si="20">SUM(C206:C220)</f>
        <v>2516</v>
      </c>
      <c r="D221" s="14">
        <f t="shared" si="20"/>
        <v>1948</v>
      </c>
      <c r="E221" s="14">
        <f t="shared" si="20"/>
        <v>2947</v>
      </c>
      <c r="F221" s="14">
        <f t="shared" si="20"/>
        <v>3359</v>
      </c>
      <c r="G221" s="14">
        <f t="shared" si="20"/>
        <v>566</v>
      </c>
      <c r="H221" s="14">
        <f t="shared" si="20"/>
        <v>0</v>
      </c>
    </row>
    <row r="222" spans="1:8" x14ac:dyDescent="0.35">
      <c r="F222" s="2"/>
    </row>
    <row r="223" spans="1:8" x14ac:dyDescent="0.35">
      <c r="A223" s="6" t="s">
        <v>89</v>
      </c>
      <c r="B223" s="6" t="s">
        <v>11</v>
      </c>
      <c r="C223" s="58">
        <f>SUM(C224:C238)</f>
        <v>1887</v>
      </c>
      <c r="D223" s="58">
        <f t="shared" ref="D223:E223" si="21">SUM(D224:D238)</f>
        <v>826</v>
      </c>
      <c r="E223" s="58">
        <f t="shared" si="21"/>
        <v>2277</v>
      </c>
      <c r="F223" s="58">
        <f>SUM(F224:F238)</f>
        <v>2693</v>
      </c>
      <c r="G223" s="58">
        <f>SUM(G224:G238)</f>
        <v>451</v>
      </c>
      <c r="H223" s="58">
        <f>SUM(H224:H238)</f>
        <v>0</v>
      </c>
    </row>
    <row r="224" spans="1:8" x14ac:dyDescent="0.35">
      <c r="B224" t="s">
        <v>34</v>
      </c>
      <c r="C224">
        <v>600</v>
      </c>
      <c r="D224">
        <v>256</v>
      </c>
      <c r="E224" s="2">
        <v>706</v>
      </c>
      <c r="F224" s="2">
        <v>740</v>
      </c>
      <c r="G224" s="2">
        <v>132</v>
      </c>
    </row>
    <row r="225" spans="2:8" x14ac:dyDescent="0.35">
      <c r="B225" t="s">
        <v>35</v>
      </c>
      <c r="C225">
        <v>16</v>
      </c>
      <c r="D225">
        <v>11</v>
      </c>
      <c r="E225" s="2">
        <v>30</v>
      </c>
      <c r="F225" s="2">
        <v>64</v>
      </c>
      <c r="G225" s="2">
        <v>3</v>
      </c>
    </row>
    <row r="226" spans="2:8" x14ac:dyDescent="0.35">
      <c r="B226" t="s">
        <v>36</v>
      </c>
      <c r="C226">
        <v>90</v>
      </c>
      <c r="D226">
        <v>52</v>
      </c>
      <c r="E226" s="2">
        <v>143</v>
      </c>
      <c r="F226" s="2">
        <v>94</v>
      </c>
      <c r="G226" s="2">
        <v>21</v>
      </c>
    </row>
    <row r="227" spans="2:8" x14ac:dyDescent="0.35">
      <c r="B227" t="s">
        <v>37</v>
      </c>
      <c r="C227">
        <v>1</v>
      </c>
      <c r="D227">
        <v>1</v>
      </c>
      <c r="E227" s="2">
        <v>3</v>
      </c>
      <c r="F227" s="2">
        <v>3</v>
      </c>
      <c r="G227" s="2">
        <v>1</v>
      </c>
    </row>
    <row r="228" spans="2:8" x14ac:dyDescent="0.35">
      <c r="B228" t="s">
        <v>38</v>
      </c>
      <c r="C228">
        <v>2</v>
      </c>
      <c r="D228">
        <v>2</v>
      </c>
      <c r="E228" s="2">
        <v>6</v>
      </c>
      <c r="F228" s="2">
        <v>0</v>
      </c>
      <c r="G228" s="2">
        <v>4</v>
      </c>
    </row>
    <row r="229" spans="2:8" x14ac:dyDescent="0.35">
      <c r="B229" t="s">
        <v>39</v>
      </c>
      <c r="C229">
        <v>11</v>
      </c>
      <c r="D229">
        <v>3</v>
      </c>
      <c r="E229" s="2">
        <v>8</v>
      </c>
      <c r="F229" s="2">
        <v>0</v>
      </c>
      <c r="G229" s="2">
        <v>1</v>
      </c>
    </row>
    <row r="230" spans="2:8" x14ac:dyDescent="0.35">
      <c r="B230" t="s">
        <v>40</v>
      </c>
      <c r="C230">
        <v>169</v>
      </c>
      <c r="D230">
        <v>91</v>
      </c>
      <c r="E230" s="2">
        <v>249</v>
      </c>
      <c r="F230" s="2">
        <v>215</v>
      </c>
      <c r="G230" s="2">
        <v>54</v>
      </c>
    </row>
    <row r="231" spans="2:8" x14ac:dyDescent="0.35">
      <c r="B231" t="s">
        <v>41</v>
      </c>
      <c r="C231">
        <v>132</v>
      </c>
      <c r="D231">
        <v>38</v>
      </c>
      <c r="E231" s="2">
        <v>105</v>
      </c>
      <c r="F231" s="2">
        <v>196</v>
      </c>
      <c r="G231" s="2">
        <v>20</v>
      </c>
    </row>
    <row r="232" spans="2:8" x14ac:dyDescent="0.35">
      <c r="B232" t="s">
        <v>42</v>
      </c>
      <c r="C232">
        <v>273</v>
      </c>
      <c r="D232">
        <v>92</v>
      </c>
      <c r="E232" s="2">
        <v>254</v>
      </c>
      <c r="F232" s="2">
        <v>241</v>
      </c>
      <c r="G232" s="2">
        <v>8</v>
      </c>
    </row>
    <row r="233" spans="2:8" x14ac:dyDescent="0.35">
      <c r="B233" t="s">
        <v>43</v>
      </c>
      <c r="C233">
        <v>2</v>
      </c>
      <c r="D233">
        <v>1</v>
      </c>
      <c r="E233" s="2">
        <v>3</v>
      </c>
      <c r="F233" s="2">
        <v>2</v>
      </c>
      <c r="G233" s="2">
        <v>1</v>
      </c>
    </row>
    <row r="234" spans="2:8" x14ac:dyDescent="0.35">
      <c r="B234" t="s">
        <v>44</v>
      </c>
      <c r="C234">
        <v>53</v>
      </c>
      <c r="D234">
        <v>37</v>
      </c>
      <c r="E234" s="2">
        <v>102</v>
      </c>
      <c r="F234" s="2">
        <v>83</v>
      </c>
      <c r="G234" s="2">
        <v>18</v>
      </c>
    </row>
    <row r="235" spans="2:8" x14ac:dyDescent="0.35">
      <c r="B235" t="s">
        <v>45</v>
      </c>
      <c r="C235">
        <v>430</v>
      </c>
      <c r="D235">
        <v>158</v>
      </c>
      <c r="E235" s="2">
        <v>436</v>
      </c>
      <c r="F235" s="2">
        <v>800</v>
      </c>
      <c r="G235" s="2">
        <v>108</v>
      </c>
    </row>
    <row r="236" spans="2:8" x14ac:dyDescent="0.35">
      <c r="B236" t="s">
        <v>46</v>
      </c>
      <c r="C236">
        <v>52</v>
      </c>
      <c r="D236">
        <v>22</v>
      </c>
      <c r="E236" s="2">
        <v>61</v>
      </c>
      <c r="F236" s="2">
        <v>69</v>
      </c>
      <c r="G236" s="2">
        <v>17</v>
      </c>
    </row>
    <row r="237" spans="2:8" x14ac:dyDescent="0.35">
      <c r="B237" t="s">
        <v>47</v>
      </c>
      <c r="C237">
        <v>56</v>
      </c>
      <c r="D237">
        <v>62</v>
      </c>
      <c r="E237" s="2">
        <v>171</v>
      </c>
      <c r="F237" s="2">
        <v>186</v>
      </c>
      <c r="G237" s="2">
        <v>63</v>
      </c>
    </row>
    <row r="238" spans="2:8" x14ac:dyDescent="0.35">
      <c r="B238" t="s">
        <v>0</v>
      </c>
      <c r="C238">
        <v>0</v>
      </c>
      <c r="D238">
        <v>0</v>
      </c>
      <c r="E238" s="2">
        <v>0</v>
      </c>
      <c r="F238" s="2">
        <v>0</v>
      </c>
      <c r="G238" s="2">
        <v>0</v>
      </c>
    </row>
    <row r="239" spans="2:8" ht="15" thickBot="1" x14ac:dyDescent="0.4">
      <c r="B239" s="16" t="s">
        <v>110</v>
      </c>
      <c r="C239" s="14">
        <f t="shared" ref="C239:H239" si="22">SUM(C224:C238)</f>
        <v>1887</v>
      </c>
      <c r="D239" s="14">
        <f t="shared" si="22"/>
        <v>826</v>
      </c>
      <c r="E239" s="14">
        <f t="shared" si="22"/>
        <v>2277</v>
      </c>
      <c r="F239" s="14">
        <f t="shared" si="22"/>
        <v>2693</v>
      </c>
      <c r="G239" s="14">
        <f t="shared" si="22"/>
        <v>451</v>
      </c>
      <c r="H239" s="14">
        <f t="shared" si="22"/>
        <v>0</v>
      </c>
    </row>
  </sheetData>
  <sheetProtection algorithmName="SHA-512" hashValue="SJDLcMa16INltB9g5HXc1XRaJ85yy8DgVrP6zUT1UOgf1Y2BJ3lg/JJhbe8IvYCtP9l8eea7YRnjqfMeKFeUog==" saltValue="EoF7AqsKNjTGW//ic5yKPA==" spinCount="100000" sheet="1" objects="1" scenarios="1"/>
  <mergeCells count="1">
    <mergeCell ref="A1:D1"/>
  </mergeCells>
  <pageMargins left="0.7" right="0.7" top="0.75" bottom="0.75" header="0.3" footer="0.3"/>
  <pageSetup paperSize="9" scale="65" orientation="portrait" r:id="rId1"/>
  <headerFooter>
    <oddFooter>&amp;C_x000D_&amp;1#&amp;"Calibri"&amp;10&amp;KFF0000 Public</oddFooter>
  </headerFooter>
  <rowBreaks count="3" manualBreakCount="3">
    <brk id="63" max="16383" man="1"/>
    <brk id="133" max="6" man="1"/>
    <brk id="20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86"/>
  <sheetViews>
    <sheetView zoomScaleNormal="100" zoomScaleSheetLayoutView="55" zoomScalePageLayoutView="87" workbookViewId="0">
      <selection activeCell="H21" sqref="H21"/>
    </sheetView>
  </sheetViews>
  <sheetFormatPr defaultRowHeight="14.5" x14ac:dyDescent="0.35"/>
  <cols>
    <col min="1" max="1" width="46.453125" bestFit="1" customWidth="1"/>
    <col min="2" max="2" width="9" customWidth="1"/>
    <col min="3" max="5" width="7.6328125" bestFit="1" customWidth="1"/>
    <col min="6" max="6" width="10.54296875" bestFit="1" customWidth="1"/>
    <col min="7" max="8" width="9.54296875" style="2" customWidth="1"/>
  </cols>
  <sheetData>
    <row r="1" spans="1:8" ht="15.5" x14ac:dyDescent="0.35">
      <c r="A1" s="154" t="s">
        <v>2</v>
      </c>
      <c r="B1" s="154"/>
      <c r="C1" s="154"/>
      <c r="D1" s="154"/>
    </row>
    <row r="2" spans="1:8" x14ac:dyDescent="0.35">
      <c r="C2" s="1">
        <v>2018</v>
      </c>
      <c r="D2" s="1">
        <v>2019</v>
      </c>
      <c r="E2" s="1">
        <v>2020</v>
      </c>
      <c r="F2" s="57">
        <v>2021</v>
      </c>
      <c r="G2" s="1">
        <v>2022</v>
      </c>
      <c r="H2" s="57">
        <v>2023</v>
      </c>
    </row>
    <row r="3" spans="1:8" x14ac:dyDescent="0.35">
      <c r="A3" s="5" t="s">
        <v>30</v>
      </c>
      <c r="B3" s="4"/>
      <c r="C3" s="4"/>
      <c r="D3" s="4"/>
      <c r="E3" s="4"/>
      <c r="F3" s="4"/>
      <c r="G3" s="112"/>
      <c r="H3" s="112"/>
    </row>
    <row r="4" spans="1:8" x14ac:dyDescent="0.35">
      <c r="A4" s="6" t="s">
        <v>20</v>
      </c>
      <c r="B4" s="6" t="s">
        <v>11</v>
      </c>
      <c r="C4" s="15">
        <f>SUM(C10,C17,C19,C21)</f>
        <v>2014</v>
      </c>
      <c r="D4" s="15">
        <f>SUM(D10,D17,D19,D21)</f>
        <v>1898</v>
      </c>
      <c r="E4" s="15">
        <f>SUM(E10,E17,E19,E21)</f>
        <v>2743</v>
      </c>
      <c r="F4" s="58">
        <f>F10+F17+F19+F21</f>
        <v>3207</v>
      </c>
      <c r="G4" s="58">
        <f>G10+G17+G19+G21</f>
        <v>2888</v>
      </c>
      <c r="H4" s="58">
        <f>H10+H17+H19+H21</f>
        <v>2554</v>
      </c>
    </row>
    <row r="5" spans="1:8" x14ac:dyDescent="0.35">
      <c r="A5" s="3" t="s">
        <v>3</v>
      </c>
      <c r="B5" t="s">
        <v>14</v>
      </c>
      <c r="C5" s="2">
        <v>1</v>
      </c>
      <c r="D5" s="91">
        <v>0</v>
      </c>
      <c r="E5" s="91">
        <v>0</v>
      </c>
      <c r="F5" s="91">
        <v>0</v>
      </c>
      <c r="G5" s="91">
        <v>0</v>
      </c>
      <c r="H5" s="91">
        <v>0</v>
      </c>
    </row>
    <row r="6" spans="1:8" x14ac:dyDescent="0.35">
      <c r="A6" s="3"/>
      <c r="B6" t="s">
        <v>15</v>
      </c>
      <c r="C6" s="2">
        <v>14</v>
      </c>
      <c r="D6" s="2">
        <v>15</v>
      </c>
      <c r="E6" s="2">
        <v>22</v>
      </c>
      <c r="F6" s="2">
        <v>13</v>
      </c>
      <c r="G6" s="2">
        <v>17</v>
      </c>
      <c r="H6" s="2">
        <v>16</v>
      </c>
    </row>
    <row r="7" spans="1:8" x14ac:dyDescent="0.35">
      <c r="A7" s="3"/>
      <c r="B7" t="s">
        <v>16</v>
      </c>
      <c r="C7" s="2">
        <v>77</v>
      </c>
      <c r="D7" s="2">
        <v>75</v>
      </c>
      <c r="E7" s="2">
        <v>104</v>
      </c>
      <c r="F7" s="2">
        <v>80</v>
      </c>
      <c r="G7" s="2">
        <v>78</v>
      </c>
      <c r="H7" s="2">
        <v>91</v>
      </c>
    </row>
    <row r="8" spans="1:8" x14ac:dyDescent="0.35">
      <c r="A8" s="3"/>
      <c r="B8" t="s">
        <v>17</v>
      </c>
      <c r="C8" s="2">
        <v>156</v>
      </c>
      <c r="D8" s="2">
        <v>172</v>
      </c>
      <c r="E8" s="2">
        <v>250</v>
      </c>
      <c r="F8" s="2">
        <v>292</v>
      </c>
      <c r="G8" s="2">
        <v>284</v>
      </c>
      <c r="H8" s="2">
        <v>230</v>
      </c>
    </row>
    <row r="9" spans="1:8" x14ac:dyDescent="0.35">
      <c r="A9" s="3"/>
      <c r="B9" t="s">
        <v>18</v>
      </c>
      <c r="C9" s="2">
        <v>390</v>
      </c>
      <c r="D9" s="2">
        <v>355</v>
      </c>
      <c r="E9" s="2">
        <v>584</v>
      </c>
      <c r="F9" s="2">
        <v>767</v>
      </c>
      <c r="G9" s="2">
        <v>609</v>
      </c>
      <c r="H9" s="2">
        <v>563</v>
      </c>
    </row>
    <row r="10" spans="1:8" ht="15" thickBot="1" x14ac:dyDescent="0.4">
      <c r="A10" s="3"/>
      <c r="B10" s="16" t="s">
        <v>110</v>
      </c>
      <c r="C10" s="14">
        <f t="shared" ref="C10:H10" si="0">SUM(C5:C9)</f>
        <v>638</v>
      </c>
      <c r="D10" s="14">
        <f t="shared" si="0"/>
        <v>617</v>
      </c>
      <c r="E10" s="14">
        <f t="shared" si="0"/>
        <v>960</v>
      </c>
      <c r="F10" s="14">
        <f t="shared" si="0"/>
        <v>1152</v>
      </c>
      <c r="G10" s="14">
        <f t="shared" si="0"/>
        <v>988</v>
      </c>
      <c r="H10" s="14">
        <f t="shared" si="0"/>
        <v>900</v>
      </c>
    </row>
    <row r="11" spans="1:8" x14ac:dyDescent="0.35">
      <c r="A11" s="3"/>
      <c r="C11" s="2"/>
      <c r="D11" s="2"/>
      <c r="F11" s="2"/>
    </row>
    <row r="12" spans="1:8" x14ac:dyDescent="0.35">
      <c r="A12" s="3" t="s">
        <v>9</v>
      </c>
      <c r="B12" t="s">
        <v>14</v>
      </c>
      <c r="C12" s="91">
        <v>0</v>
      </c>
      <c r="D12" s="91">
        <v>0</v>
      </c>
      <c r="E12" s="91">
        <v>0</v>
      </c>
      <c r="F12" s="91">
        <v>0</v>
      </c>
      <c r="G12" s="91">
        <v>0</v>
      </c>
      <c r="H12" s="91">
        <v>0</v>
      </c>
    </row>
    <row r="13" spans="1:8" x14ac:dyDescent="0.35">
      <c r="A13" s="3"/>
      <c r="B13" t="s">
        <v>15</v>
      </c>
      <c r="C13" s="2">
        <v>11</v>
      </c>
      <c r="D13" s="2">
        <v>15</v>
      </c>
      <c r="E13" s="2">
        <v>11</v>
      </c>
      <c r="F13" s="2">
        <v>7</v>
      </c>
      <c r="G13" s="2">
        <v>9</v>
      </c>
      <c r="H13" s="2">
        <v>10</v>
      </c>
    </row>
    <row r="14" spans="1:8" x14ac:dyDescent="0.35">
      <c r="A14" s="3"/>
      <c r="B14" t="s">
        <v>16</v>
      </c>
      <c r="C14" s="2">
        <v>61</v>
      </c>
      <c r="D14" s="2">
        <v>53</v>
      </c>
      <c r="E14" s="2">
        <v>98</v>
      </c>
      <c r="F14" s="2">
        <v>104</v>
      </c>
      <c r="G14" s="2">
        <v>99</v>
      </c>
      <c r="H14" s="2">
        <v>83</v>
      </c>
    </row>
    <row r="15" spans="1:8" x14ac:dyDescent="0.35">
      <c r="A15" s="3"/>
      <c r="B15" t="s">
        <v>17</v>
      </c>
      <c r="C15" s="2">
        <v>152</v>
      </c>
      <c r="D15" s="2">
        <v>152</v>
      </c>
      <c r="E15" s="2">
        <v>241</v>
      </c>
      <c r="F15" s="2">
        <v>266</v>
      </c>
      <c r="G15" s="2">
        <v>228</v>
      </c>
      <c r="H15" s="2">
        <v>212</v>
      </c>
    </row>
    <row r="16" spans="1:8" x14ac:dyDescent="0.35">
      <c r="A16" s="3"/>
      <c r="B16" t="s">
        <v>18</v>
      </c>
      <c r="C16" s="2">
        <v>275</v>
      </c>
      <c r="D16" s="2">
        <v>264</v>
      </c>
      <c r="E16" s="2">
        <v>451</v>
      </c>
      <c r="F16" s="2">
        <v>470</v>
      </c>
      <c r="G16" s="2">
        <v>393</v>
      </c>
      <c r="H16" s="2">
        <v>413</v>
      </c>
    </row>
    <row r="17" spans="1:8" ht="15" thickBot="1" x14ac:dyDescent="0.4">
      <c r="A17" s="3"/>
      <c r="B17" s="16" t="s">
        <v>110</v>
      </c>
      <c r="C17" s="14">
        <f t="shared" ref="C17:H17" si="1">SUM(C12:C16)</f>
        <v>499</v>
      </c>
      <c r="D17" s="14">
        <f t="shared" si="1"/>
        <v>484</v>
      </c>
      <c r="E17" s="14">
        <f t="shared" si="1"/>
        <v>801</v>
      </c>
      <c r="F17" s="14">
        <f t="shared" si="1"/>
        <v>847</v>
      </c>
      <c r="G17" s="14">
        <f t="shared" si="1"/>
        <v>729</v>
      </c>
      <c r="H17" s="14">
        <f t="shared" si="1"/>
        <v>718</v>
      </c>
    </row>
    <row r="18" spans="1:8" x14ac:dyDescent="0.35">
      <c r="A18" s="3"/>
      <c r="C18" s="2"/>
      <c r="D18" s="2"/>
      <c r="F18" s="2"/>
    </row>
    <row r="19" spans="1:8" ht="15" thickBot="1" x14ac:dyDescent="0.4">
      <c r="A19" s="3" t="s">
        <v>10</v>
      </c>
      <c r="B19" s="16" t="s">
        <v>11</v>
      </c>
      <c r="C19" s="14">
        <v>225</v>
      </c>
      <c r="D19" s="14">
        <v>363</v>
      </c>
      <c r="E19" s="14">
        <v>486</v>
      </c>
      <c r="F19" s="14">
        <v>505</v>
      </c>
      <c r="G19" s="14">
        <v>487</v>
      </c>
      <c r="H19" s="14">
        <v>410</v>
      </c>
    </row>
    <row r="20" spans="1:8" x14ac:dyDescent="0.35">
      <c r="A20" s="3"/>
      <c r="C20" s="2"/>
      <c r="D20" s="2"/>
      <c r="F20" s="2"/>
    </row>
    <row r="21" spans="1:8" ht="15" thickBot="1" x14ac:dyDescent="0.4">
      <c r="A21" s="3" t="s">
        <v>12</v>
      </c>
      <c r="B21" s="16" t="s">
        <v>11</v>
      </c>
      <c r="C21" s="14">
        <v>652</v>
      </c>
      <c r="D21" s="14">
        <v>434</v>
      </c>
      <c r="E21" s="14">
        <v>496</v>
      </c>
      <c r="F21" s="14">
        <v>703</v>
      </c>
      <c r="G21" s="14">
        <v>684</v>
      </c>
      <c r="H21" s="14">
        <v>526</v>
      </c>
    </row>
    <row r="22" spans="1:8" x14ac:dyDescent="0.35">
      <c r="A22" s="3"/>
      <c r="C22" s="2"/>
      <c r="D22" s="2"/>
    </row>
    <row r="23" spans="1:8" x14ac:dyDescent="0.35">
      <c r="A23" s="6" t="s">
        <v>21</v>
      </c>
      <c r="B23" s="6" t="s">
        <v>11</v>
      </c>
      <c r="C23" s="15">
        <f>SUM(C29,C36,C38,C40)</f>
        <v>24852</v>
      </c>
      <c r="D23" s="15">
        <f>SUM(D29,D36,D38,D40)</f>
        <v>26863</v>
      </c>
      <c r="E23" s="15">
        <f>SUM(E29,E36,E38,E40)</f>
        <v>17695</v>
      </c>
      <c r="F23" s="58">
        <f>F29+F36+F38+F40</f>
        <v>24366</v>
      </c>
      <c r="G23" s="58">
        <f>G29+G36+G38+G40</f>
        <v>22357</v>
      </c>
      <c r="H23" s="58">
        <f>H29+H36+H38+H40</f>
        <v>24072</v>
      </c>
    </row>
    <row r="24" spans="1:8" x14ac:dyDescent="0.35">
      <c r="A24" s="3" t="s">
        <v>3</v>
      </c>
      <c r="B24" t="s">
        <v>14</v>
      </c>
      <c r="C24" s="91">
        <v>0</v>
      </c>
      <c r="D24" s="91">
        <v>0</v>
      </c>
      <c r="E24" s="91">
        <v>0</v>
      </c>
      <c r="F24" s="91">
        <v>0</v>
      </c>
      <c r="G24" s="91">
        <v>0</v>
      </c>
      <c r="H24" s="91">
        <v>0</v>
      </c>
    </row>
    <row r="25" spans="1:8" x14ac:dyDescent="0.35">
      <c r="A25" s="3"/>
      <c r="B25" t="s">
        <v>15</v>
      </c>
      <c r="C25" s="2">
        <v>294</v>
      </c>
      <c r="D25" s="2">
        <v>196</v>
      </c>
      <c r="E25" s="2">
        <v>220</v>
      </c>
      <c r="F25" s="2">
        <v>303</v>
      </c>
      <c r="G25" s="2">
        <v>148</v>
      </c>
      <c r="H25" s="2">
        <v>359</v>
      </c>
    </row>
    <row r="26" spans="1:8" x14ac:dyDescent="0.35">
      <c r="A26" s="3"/>
      <c r="B26" t="s">
        <v>16</v>
      </c>
      <c r="C26" s="2">
        <v>3897</v>
      </c>
      <c r="D26" s="2">
        <v>3265</v>
      </c>
      <c r="E26" s="2">
        <v>2600</v>
      </c>
      <c r="F26" s="2">
        <v>4176</v>
      </c>
      <c r="G26" s="2">
        <v>3594</v>
      </c>
      <c r="H26" s="2">
        <v>4380</v>
      </c>
    </row>
    <row r="27" spans="1:8" x14ac:dyDescent="0.35">
      <c r="A27" s="3"/>
      <c r="B27" t="s">
        <v>17</v>
      </c>
      <c r="C27" s="2">
        <v>5749</v>
      </c>
      <c r="D27" s="2">
        <v>5606</v>
      </c>
      <c r="E27" s="2">
        <v>4629</v>
      </c>
      <c r="F27" s="2">
        <v>6419</v>
      </c>
      <c r="G27" s="2">
        <v>6252</v>
      </c>
      <c r="H27" s="2">
        <v>6395</v>
      </c>
    </row>
    <row r="28" spans="1:8" x14ac:dyDescent="0.35">
      <c r="A28" s="3"/>
      <c r="B28" t="s">
        <v>18</v>
      </c>
      <c r="C28" s="2">
        <v>1072</v>
      </c>
      <c r="D28" s="2">
        <v>4520</v>
      </c>
      <c r="E28" s="2">
        <v>1175</v>
      </c>
      <c r="F28" s="2">
        <v>928</v>
      </c>
      <c r="G28" s="2">
        <v>849</v>
      </c>
      <c r="H28" s="2">
        <v>605</v>
      </c>
    </row>
    <row r="29" spans="1:8" ht="15" thickBot="1" x14ac:dyDescent="0.4">
      <c r="A29" s="3"/>
      <c r="B29" s="16" t="s">
        <v>110</v>
      </c>
      <c r="C29" s="14">
        <f t="shared" ref="C29:H29" si="2">SUM(C24:C28)</f>
        <v>11012</v>
      </c>
      <c r="D29" s="14">
        <f t="shared" si="2"/>
        <v>13587</v>
      </c>
      <c r="E29" s="14">
        <f t="shared" si="2"/>
        <v>8624</v>
      </c>
      <c r="F29" s="14">
        <f t="shared" si="2"/>
        <v>11826</v>
      </c>
      <c r="G29" s="14">
        <f t="shared" si="2"/>
        <v>10843</v>
      </c>
      <c r="H29" s="14">
        <f t="shared" si="2"/>
        <v>11739</v>
      </c>
    </row>
    <row r="30" spans="1:8" x14ac:dyDescent="0.35">
      <c r="A30" s="3"/>
      <c r="C30" s="2"/>
      <c r="D30" s="2"/>
      <c r="F30" s="2"/>
    </row>
    <row r="31" spans="1:8" x14ac:dyDescent="0.35">
      <c r="A31" s="3" t="s">
        <v>9</v>
      </c>
      <c r="B31" t="s">
        <v>14</v>
      </c>
      <c r="C31" s="91">
        <v>0</v>
      </c>
      <c r="D31" s="91">
        <v>0</v>
      </c>
      <c r="E31" s="91">
        <v>0</v>
      </c>
      <c r="F31" s="91">
        <v>0</v>
      </c>
      <c r="G31" s="91">
        <v>0</v>
      </c>
      <c r="H31" s="91">
        <v>0</v>
      </c>
    </row>
    <row r="32" spans="1:8" x14ac:dyDescent="0.35">
      <c r="A32" s="3"/>
      <c r="B32" t="s">
        <v>15</v>
      </c>
      <c r="C32" s="2">
        <v>125</v>
      </c>
      <c r="D32" s="2">
        <v>83</v>
      </c>
      <c r="E32" s="2">
        <v>112</v>
      </c>
      <c r="F32" s="2">
        <v>207</v>
      </c>
      <c r="G32" s="2">
        <v>88</v>
      </c>
      <c r="H32" s="2">
        <v>139</v>
      </c>
    </row>
    <row r="33" spans="1:8" x14ac:dyDescent="0.35">
      <c r="A33" s="3"/>
      <c r="B33" t="s">
        <v>16</v>
      </c>
      <c r="C33" s="2">
        <v>2463</v>
      </c>
      <c r="D33" s="2">
        <v>2153</v>
      </c>
      <c r="E33" s="2">
        <v>1452</v>
      </c>
      <c r="F33" s="2">
        <v>3185</v>
      </c>
      <c r="G33" s="2">
        <v>2499</v>
      </c>
      <c r="H33" s="2">
        <v>2854</v>
      </c>
    </row>
    <row r="34" spans="1:8" x14ac:dyDescent="0.35">
      <c r="A34" s="3"/>
      <c r="B34" t="s">
        <v>17</v>
      </c>
      <c r="C34" s="2">
        <v>3433</v>
      </c>
      <c r="D34" s="2">
        <v>2866</v>
      </c>
      <c r="E34" s="2">
        <v>1763</v>
      </c>
      <c r="F34" s="2">
        <v>3628</v>
      </c>
      <c r="G34" s="2">
        <v>3697</v>
      </c>
      <c r="H34" s="2">
        <v>4200</v>
      </c>
    </row>
    <row r="35" spans="1:8" x14ac:dyDescent="0.35">
      <c r="A35" s="3"/>
      <c r="B35" t="s">
        <v>18</v>
      </c>
      <c r="C35" s="2">
        <v>245</v>
      </c>
      <c r="D35" s="2">
        <v>1633</v>
      </c>
      <c r="E35" s="2">
        <v>289</v>
      </c>
      <c r="F35" s="2">
        <v>274</v>
      </c>
      <c r="G35" s="2">
        <v>302</v>
      </c>
      <c r="H35" s="2">
        <v>221</v>
      </c>
    </row>
    <row r="36" spans="1:8" ht="15" thickBot="1" x14ac:dyDescent="0.4">
      <c r="A36" s="3"/>
      <c r="B36" s="16" t="s">
        <v>110</v>
      </c>
      <c r="C36" s="14">
        <f t="shared" ref="C36:H36" si="3">SUM(C31:C35)</f>
        <v>6266</v>
      </c>
      <c r="D36" s="14">
        <f t="shared" si="3"/>
        <v>6735</v>
      </c>
      <c r="E36" s="14">
        <f t="shared" si="3"/>
        <v>3616</v>
      </c>
      <c r="F36" s="14">
        <f t="shared" si="3"/>
        <v>7294</v>
      </c>
      <c r="G36" s="14">
        <f t="shared" si="3"/>
        <v>6586</v>
      </c>
      <c r="H36" s="14">
        <f t="shared" si="3"/>
        <v>7414</v>
      </c>
    </row>
    <row r="37" spans="1:8" x14ac:dyDescent="0.35">
      <c r="A37" s="3"/>
      <c r="C37" s="2"/>
      <c r="D37" s="2"/>
      <c r="F37" s="2"/>
    </row>
    <row r="38" spans="1:8" ht="15" thickBot="1" x14ac:dyDescent="0.4">
      <c r="A38" s="3" t="s">
        <v>10</v>
      </c>
      <c r="B38" s="16" t="s">
        <v>11</v>
      </c>
      <c r="C38" s="14">
        <v>2209</v>
      </c>
      <c r="D38" s="14">
        <v>2529</v>
      </c>
      <c r="E38" s="14">
        <v>1872</v>
      </c>
      <c r="F38" s="14">
        <v>1788</v>
      </c>
      <c r="G38" s="14">
        <v>2003</v>
      </c>
      <c r="H38" s="14">
        <v>2258</v>
      </c>
    </row>
    <row r="39" spans="1:8" x14ac:dyDescent="0.35">
      <c r="A39" s="3"/>
      <c r="C39" s="2"/>
      <c r="D39" s="2"/>
      <c r="F39" s="2"/>
    </row>
    <row r="40" spans="1:8" ht="15" thickBot="1" x14ac:dyDescent="0.4">
      <c r="A40" s="3" t="s">
        <v>12</v>
      </c>
      <c r="B40" s="16" t="s">
        <v>11</v>
      </c>
      <c r="C40" s="14">
        <v>5365</v>
      </c>
      <c r="D40" s="14">
        <v>4012</v>
      </c>
      <c r="E40" s="14">
        <v>3583</v>
      </c>
      <c r="F40" s="14">
        <v>3458</v>
      </c>
      <c r="G40" s="14">
        <v>2925</v>
      </c>
      <c r="H40" s="14">
        <v>2661</v>
      </c>
    </row>
    <row r="41" spans="1:8" x14ac:dyDescent="0.35">
      <c r="A41" s="3"/>
      <c r="C41" s="2"/>
      <c r="D41" s="2"/>
    </row>
    <row r="42" spans="1:8" x14ac:dyDescent="0.35">
      <c r="A42" s="6" t="s">
        <v>24</v>
      </c>
      <c r="B42" s="6" t="s">
        <v>11</v>
      </c>
      <c r="C42" s="15">
        <f>SUM(C48,C55,C57,C59)</f>
        <v>1573</v>
      </c>
      <c r="D42" s="15">
        <f>SUM(D48,D55,D57,D59)</f>
        <v>1541</v>
      </c>
      <c r="E42" s="15">
        <f>SUM(E48,E55,E57,E59)</f>
        <v>2370</v>
      </c>
      <c r="F42" s="58">
        <f>F48+F55+F57+F59</f>
        <v>2715</v>
      </c>
      <c r="G42" s="58">
        <f>G48+G55+G57+G59</f>
        <v>2408</v>
      </c>
      <c r="H42" s="58">
        <f>H48+H55+H57+H59</f>
        <v>2233</v>
      </c>
    </row>
    <row r="43" spans="1:8" x14ac:dyDescent="0.35">
      <c r="A43" s="3" t="s">
        <v>3</v>
      </c>
      <c r="B43" t="s">
        <v>14</v>
      </c>
      <c r="C43">
        <v>1</v>
      </c>
      <c r="D43">
        <v>0</v>
      </c>
      <c r="E43" s="91">
        <v>0</v>
      </c>
      <c r="F43" s="91">
        <v>0</v>
      </c>
      <c r="G43" s="91">
        <v>0</v>
      </c>
      <c r="H43" s="91">
        <v>0</v>
      </c>
    </row>
    <row r="44" spans="1:8" x14ac:dyDescent="0.35">
      <c r="A44" s="3"/>
      <c r="B44" t="s">
        <v>15</v>
      </c>
      <c r="C44">
        <v>14</v>
      </c>
      <c r="D44">
        <v>15</v>
      </c>
      <c r="E44" s="2">
        <v>20</v>
      </c>
      <c r="F44" s="2">
        <v>13</v>
      </c>
      <c r="G44" s="2">
        <v>16</v>
      </c>
      <c r="H44" s="2">
        <v>14</v>
      </c>
    </row>
    <row r="45" spans="1:8" x14ac:dyDescent="0.35">
      <c r="A45" s="3"/>
      <c r="B45" t="s">
        <v>16</v>
      </c>
      <c r="C45">
        <v>62</v>
      </c>
      <c r="D45">
        <v>55</v>
      </c>
      <c r="E45" s="2">
        <v>77</v>
      </c>
      <c r="F45" s="2">
        <v>73</v>
      </c>
      <c r="G45" s="2">
        <v>69</v>
      </c>
      <c r="H45" s="2">
        <v>66</v>
      </c>
    </row>
    <row r="46" spans="1:8" x14ac:dyDescent="0.35">
      <c r="A46" s="3"/>
      <c r="B46" t="s">
        <v>17</v>
      </c>
      <c r="C46">
        <v>91</v>
      </c>
      <c r="D46">
        <v>137</v>
      </c>
      <c r="E46" s="2">
        <v>211</v>
      </c>
      <c r="F46" s="2">
        <v>269</v>
      </c>
      <c r="G46" s="2">
        <v>251</v>
      </c>
      <c r="H46" s="2">
        <v>210</v>
      </c>
    </row>
    <row r="47" spans="1:8" x14ac:dyDescent="0.35">
      <c r="A47" s="3"/>
      <c r="B47" t="s">
        <v>18</v>
      </c>
      <c r="C47">
        <v>252</v>
      </c>
      <c r="D47">
        <v>266</v>
      </c>
      <c r="E47" s="2">
        <v>477</v>
      </c>
      <c r="F47" s="2">
        <v>657</v>
      </c>
      <c r="G47" s="2">
        <v>525</v>
      </c>
      <c r="H47" s="2">
        <v>462</v>
      </c>
    </row>
    <row r="48" spans="1:8" ht="15" thickBot="1" x14ac:dyDescent="0.4">
      <c r="A48" s="3"/>
      <c r="B48" s="16" t="s">
        <v>110</v>
      </c>
      <c r="C48" s="14">
        <f t="shared" ref="C48:H48" si="4">SUM(C43:C47)</f>
        <v>420</v>
      </c>
      <c r="D48" s="14">
        <f t="shared" si="4"/>
        <v>473</v>
      </c>
      <c r="E48" s="14">
        <f t="shared" si="4"/>
        <v>785</v>
      </c>
      <c r="F48" s="14">
        <f t="shared" si="4"/>
        <v>1012</v>
      </c>
      <c r="G48" s="14">
        <f t="shared" si="4"/>
        <v>861</v>
      </c>
      <c r="H48" s="14">
        <f t="shared" si="4"/>
        <v>752</v>
      </c>
    </row>
    <row r="49" spans="1:8" x14ac:dyDescent="0.35">
      <c r="A49" s="3"/>
      <c r="F49" s="2"/>
    </row>
    <row r="50" spans="1:8" x14ac:dyDescent="0.35">
      <c r="A50" s="3" t="s">
        <v>9</v>
      </c>
      <c r="B50" t="s">
        <v>14</v>
      </c>
      <c r="C50" s="91">
        <v>0</v>
      </c>
      <c r="D50" s="91">
        <v>0</v>
      </c>
      <c r="E50" s="91">
        <v>0</v>
      </c>
      <c r="F50" s="91">
        <v>0</v>
      </c>
      <c r="G50" s="91">
        <v>0</v>
      </c>
      <c r="H50" s="91">
        <v>0</v>
      </c>
    </row>
    <row r="51" spans="1:8" x14ac:dyDescent="0.35">
      <c r="A51" s="3"/>
      <c r="B51" t="s">
        <v>15</v>
      </c>
      <c r="C51" s="2">
        <v>11</v>
      </c>
      <c r="D51" s="2">
        <v>15</v>
      </c>
      <c r="E51" s="2">
        <v>11</v>
      </c>
      <c r="F51" s="2">
        <v>7</v>
      </c>
      <c r="G51" s="2">
        <v>9</v>
      </c>
      <c r="H51" s="2">
        <v>10</v>
      </c>
    </row>
    <row r="52" spans="1:8" x14ac:dyDescent="0.35">
      <c r="A52" s="3"/>
      <c r="B52" t="s">
        <v>16</v>
      </c>
      <c r="C52" s="2">
        <v>53</v>
      </c>
      <c r="D52" s="2">
        <v>51</v>
      </c>
      <c r="E52" s="2">
        <v>94</v>
      </c>
      <c r="F52" s="2">
        <v>97</v>
      </c>
      <c r="G52" s="2">
        <v>97</v>
      </c>
      <c r="H52" s="2">
        <v>77</v>
      </c>
    </row>
    <row r="53" spans="1:8" x14ac:dyDescent="0.35">
      <c r="A53" s="3"/>
      <c r="B53" t="s">
        <v>17</v>
      </c>
      <c r="C53" s="2">
        <v>103</v>
      </c>
      <c r="D53" s="2">
        <v>134</v>
      </c>
      <c r="E53" s="2">
        <v>196</v>
      </c>
      <c r="F53" s="2">
        <v>236</v>
      </c>
      <c r="G53" s="2">
        <v>185</v>
      </c>
      <c r="H53" s="2">
        <v>184</v>
      </c>
    </row>
    <row r="54" spans="1:8" x14ac:dyDescent="0.35">
      <c r="A54" s="3"/>
      <c r="B54" t="s">
        <v>18</v>
      </c>
      <c r="C54" s="2">
        <v>190</v>
      </c>
      <c r="D54" s="2">
        <v>214</v>
      </c>
      <c r="E54" s="2">
        <v>404</v>
      </c>
      <c r="F54" s="2">
        <v>437</v>
      </c>
      <c r="G54" s="2">
        <v>360</v>
      </c>
      <c r="H54" s="2">
        <v>360</v>
      </c>
    </row>
    <row r="55" spans="1:8" ht="15" thickBot="1" x14ac:dyDescent="0.4">
      <c r="A55" s="3"/>
      <c r="B55" s="16" t="s">
        <v>110</v>
      </c>
      <c r="C55" s="14">
        <f t="shared" ref="C55:H55" si="5">SUM(C50:C54)</f>
        <v>357</v>
      </c>
      <c r="D55" s="14">
        <f t="shared" si="5"/>
        <v>414</v>
      </c>
      <c r="E55" s="14">
        <f t="shared" si="5"/>
        <v>705</v>
      </c>
      <c r="F55" s="14">
        <f t="shared" si="5"/>
        <v>777</v>
      </c>
      <c r="G55" s="14">
        <f t="shared" si="5"/>
        <v>651</v>
      </c>
      <c r="H55" s="14">
        <f t="shared" si="5"/>
        <v>631</v>
      </c>
    </row>
    <row r="56" spans="1:8" x14ac:dyDescent="0.35">
      <c r="A56" s="3"/>
      <c r="F56" s="2"/>
    </row>
    <row r="57" spans="1:8" ht="15" thickBot="1" x14ac:dyDescent="0.4">
      <c r="A57" s="3" t="s">
        <v>10</v>
      </c>
      <c r="B57" s="16" t="s">
        <v>11</v>
      </c>
      <c r="C57" s="14">
        <v>274</v>
      </c>
      <c r="D57" s="14">
        <v>347</v>
      </c>
      <c r="E57" s="14">
        <v>493</v>
      </c>
      <c r="F57" s="14">
        <v>483</v>
      </c>
      <c r="G57" s="14">
        <v>479</v>
      </c>
      <c r="H57" s="14">
        <v>409</v>
      </c>
    </row>
    <row r="58" spans="1:8" x14ac:dyDescent="0.35">
      <c r="A58" s="3"/>
      <c r="C58" s="2"/>
      <c r="D58" s="2"/>
      <c r="F58" s="2"/>
    </row>
    <row r="59" spans="1:8" ht="15" thickBot="1" x14ac:dyDescent="0.4">
      <c r="A59" s="3" t="s">
        <v>12</v>
      </c>
      <c r="B59" s="16" t="s">
        <v>11</v>
      </c>
      <c r="C59" s="14">
        <v>522</v>
      </c>
      <c r="D59" s="14">
        <v>307</v>
      </c>
      <c r="E59" s="14">
        <v>387</v>
      </c>
      <c r="F59" s="14">
        <v>443</v>
      </c>
      <c r="G59" s="14">
        <v>417</v>
      </c>
      <c r="H59" s="14">
        <v>441</v>
      </c>
    </row>
    <row r="60" spans="1:8" x14ac:dyDescent="0.35">
      <c r="A60" s="3"/>
      <c r="C60" s="2"/>
      <c r="D60" s="2"/>
    </row>
    <row r="61" spans="1:8" x14ac:dyDescent="0.35">
      <c r="A61" s="6" t="s">
        <v>1</v>
      </c>
      <c r="B61" s="6" t="s">
        <v>11</v>
      </c>
      <c r="C61" s="15">
        <f>SUM(C67,C74,C76,C78)</f>
        <v>23068.880000000001</v>
      </c>
      <c r="D61" s="15">
        <f>SUM(D67,D74,D76,D78)</f>
        <v>22833.600000000002</v>
      </c>
      <c r="E61" s="15">
        <f>SUM(E67,E74,E76,E78)</f>
        <v>20173.96</v>
      </c>
      <c r="F61" s="15">
        <f>F67+F74+F76+F78</f>
        <v>20984</v>
      </c>
      <c r="G61" s="58">
        <f>G67+G74+G76+G78</f>
        <v>18849.760000000002</v>
      </c>
      <c r="H61" s="58">
        <f>H67+H74+H76+H78</f>
        <v>20279.04</v>
      </c>
    </row>
    <row r="62" spans="1:8" x14ac:dyDescent="0.35">
      <c r="A62" s="3" t="s">
        <v>3</v>
      </c>
      <c r="B62" t="s">
        <v>14</v>
      </c>
      <c r="C62" s="91">
        <v>0</v>
      </c>
      <c r="D62" s="91">
        <v>0</v>
      </c>
      <c r="E62" s="91">
        <v>0</v>
      </c>
      <c r="F62" s="91">
        <v>0</v>
      </c>
      <c r="G62" s="91">
        <v>0</v>
      </c>
      <c r="H62" s="91">
        <v>0</v>
      </c>
    </row>
    <row r="63" spans="1:8" x14ac:dyDescent="0.35">
      <c r="A63" s="3"/>
      <c r="B63" t="s">
        <v>15</v>
      </c>
      <c r="C63" s="2">
        <v>256.08</v>
      </c>
      <c r="D63" s="2">
        <v>159.28</v>
      </c>
      <c r="E63" s="2">
        <v>254.32</v>
      </c>
      <c r="F63" s="2">
        <v>262</v>
      </c>
      <c r="G63" s="2">
        <v>125.84</v>
      </c>
      <c r="H63" s="2">
        <v>284.24</v>
      </c>
    </row>
    <row r="64" spans="1:8" x14ac:dyDescent="0.35">
      <c r="A64" s="3"/>
      <c r="B64" t="s">
        <v>16</v>
      </c>
      <c r="C64" s="2">
        <v>3395.04</v>
      </c>
      <c r="D64" s="2">
        <v>2685.76</v>
      </c>
      <c r="E64" s="2">
        <v>3285.92</v>
      </c>
      <c r="F64" s="2">
        <v>3576</v>
      </c>
      <c r="G64" s="2">
        <v>2919.84</v>
      </c>
      <c r="H64" s="2">
        <v>3329.92</v>
      </c>
    </row>
    <row r="65" spans="1:8" x14ac:dyDescent="0.35">
      <c r="A65" s="3"/>
      <c r="B65" t="s">
        <v>17</v>
      </c>
      <c r="C65" s="2">
        <v>4930.6400000000003</v>
      </c>
      <c r="D65" s="2">
        <v>4334</v>
      </c>
      <c r="E65" s="2">
        <v>4822.3999999999996</v>
      </c>
      <c r="F65" s="2">
        <v>5216</v>
      </c>
      <c r="G65" s="2">
        <v>4800.3999999999996</v>
      </c>
      <c r="H65" s="2">
        <v>4965.84</v>
      </c>
    </row>
    <row r="66" spans="1:8" x14ac:dyDescent="0.35">
      <c r="A66" s="3"/>
      <c r="B66" t="s">
        <v>18</v>
      </c>
      <c r="C66" s="2">
        <v>902.88</v>
      </c>
      <c r="D66" s="2">
        <v>3889.6</v>
      </c>
      <c r="E66" s="2">
        <v>975.92</v>
      </c>
      <c r="F66" s="2">
        <v>739</v>
      </c>
      <c r="G66" s="2">
        <v>683.76</v>
      </c>
      <c r="H66" s="2">
        <v>494.56</v>
      </c>
    </row>
    <row r="67" spans="1:8" ht="15" thickBot="1" x14ac:dyDescent="0.4">
      <c r="A67" s="3"/>
      <c r="B67" s="16" t="s">
        <v>110</v>
      </c>
      <c r="C67" s="14">
        <f t="shared" ref="C67:H67" si="6">SUM(C62:C66)</f>
        <v>9484.64</v>
      </c>
      <c r="D67" s="14">
        <f t="shared" si="6"/>
        <v>11068.640000000001</v>
      </c>
      <c r="E67" s="14">
        <f t="shared" si="6"/>
        <v>9338.56</v>
      </c>
      <c r="F67" s="14">
        <f t="shared" si="6"/>
        <v>9793</v>
      </c>
      <c r="G67" s="14">
        <f t="shared" si="6"/>
        <v>8529.84</v>
      </c>
      <c r="H67" s="14">
        <f t="shared" si="6"/>
        <v>9074.56</v>
      </c>
    </row>
    <row r="68" spans="1:8" x14ac:dyDescent="0.35">
      <c r="A68" s="3"/>
      <c r="C68" s="2"/>
      <c r="D68" s="2"/>
    </row>
    <row r="69" spans="1:8" x14ac:dyDescent="0.35">
      <c r="A69" s="3" t="s">
        <v>9</v>
      </c>
      <c r="B69" t="s">
        <v>14</v>
      </c>
      <c r="C69" s="91">
        <v>0</v>
      </c>
      <c r="D69" s="91">
        <v>0</v>
      </c>
      <c r="E69" s="91">
        <v>0</v>
      </c>
      <c r="F69" s="91">
        <v>0</v>
      </c>
      <c r="G69" s="91">
        <v>0</v>
      </c>
      <c r="H69" s="91">
        <v>0</v>
      </c>
    </row>
    <row r="70" spans="1:8" x14ac:dyDescent="0.35">
      <c r="A70" s="3"/>
      <c r="B70" t="s">
        <v>15</v>
      </c>
      <c r="C70" s="2">
        <v>110</v>
      </c>
      <c r="D70" s="2">
        <v>74.8</v>
      </c>
      <c r="E70" s="2">
        <v>155.76</v>
      </c>
      <c r="F70" s="43">
        <v>176</v>
      </c>
      <c r="G70" s="2">
        <v>71.28</v>
      </c>
      <c r="H70" s="2">
        <v>119.68</v>
      </c>
    </row>
    <row r="71" spans="1:8" x14ac:dyDescent="0.35">
      <c r="A71" s="3"/>
      <c r="B71" t="s">
        <v>16</v>
      </c>
      <c r="C71" s="2">
        <v>2162.16</v>
      </c>
      <c r="D71" s="2">
        <v>1841.84</v>
      </c>
      <c r="E71" s="2">
        <v>2378.64</v>
      </c>
      <c r="F71" s="43">
        <v>2737</v>
      </c>
      <c r="G71" s="2">
        <v>2141.92</v>
      </c>
      <c r="H71" s="2">
        <v>2364.56</v>
      </c>
    </row>
    <row r="72" spans="1:8" x14ac:dyDescent="0.35">
      <c r="A72" s="3"/>
      <c r="B72" t="s">
        <v>17</v>
      </c>
      <c r="C72" s="2">
        <v>2997.28</v>
      </c>
      <c r="D72" s="2">
        <v>2467.52</v>
      </c>
      <c r="E72" s="2">
        <v>2813.36</v>
      </c>
      <c r="F72" s="43">
        <v>3128</v>
      </c>
      <c r="G72" s="2">
        <v>3047.44</v>
      </c>
      <c r="H72" s="2">
        <v>3556.08</v>
      </c>
    </row>
    <row r="73" spans="1:8" x14ac:dyDescent="0.35">
      <c r="A73" s="3"/>
      <c r="B73" t="s">
        <v>18</v>
      </c>
      <c r="C73" s="2">
        <v>206.8</v>
      </c>
      <c r="D73" s="2">
        <v>1416.8</v>
      </c>
      <c r="E73" s="2">
        <v>222.64000000000001</v>
      </c>
      <c r="F73" s="43">
        <v>208</v>
      </c>
      <c r="G73" s="2">
        <v>225.28</v>
      </c>
      <c r="H73" s="2">
        <v>182.16</v>
      </c>
    </row>
    <row r="74" spans="1:8" ht="15" thickBot="1" x14ac:dyDescent="0.4">
      <c r="A74" s="3"/>
      <c r="B74" s="16" t="s">
        <v>110</v>
      </c>
      <c r="C74" s="14">
        <f t="shared" ref="C74:H74" si="7">SUM(C69:C73)</f>
        <v>5476.2400000000007</v>
      </c>
      <c r="D74" s="14">
        <f t="shared" si="7"/>
        <v>5800.96</v>
      </c>
      <c r="E74" s="14">
        <f t="shared" si="7"/>
        <v>5570.4000000000005</v>
      </c>
      <c r="F74" s="69">
        <f t="shared" si="7"/>
        <v>6249</v>
      </c>
      <c r="G74" s="68">
        <f t="shared" si="7"/>
        <v>5485.92</v>
      </c>
      <c r="H74" s="68">
        <f t="shared" si="7"/>
        <v>6222.48</v>
      </c>
    </row>
    <row r="75" spans="1:8" x14ac:dyDescent="0.35">
      <c r="A75" s="3"/>
      <c r="C75" s="2"/>
      <c r="D75" s="2"/>
    </row>
    <row r="76" spans="1:8" ht="15" thickBot="1" x14ac:dyDescent="0.4">
      <c r="A76" s="3" t="s">
        <v>10</v>
      </c>
      <c r="B76" s="16" t="s">
        <v>11</v>
      </c>
      <c r="C76" s="14">
        <v>3942</v>
      </c>
      <c r="D76" s="14">
        <v>3296</v>
      </c>
      <c r="E76" s="14">
        <v>2668</v>
      </c>
      <c r="F76" s="14">
        <v>2504</v>
      </c>
      <c r="G76" s="14">
        <v>2694</v>
      </c>
      <c r="H76" s="14">
        <v>2963</v>
      </c>
    </row>
    <row r="77" spans="1:8" x14ac:dyDescent="0.35">
      <c r="A77" s="3"/>
      <c r="C77" s="2"/>
      <c r="D77" s="2"/>
      <c r="E77" s="2"/>
      <c r="F77" s="2"/>
    </row>
    <row r="78" spans="1:8" ht="15" thickBot="1" x14ac:dyDescent="0.4">
      <c r="A78" s="3" t="s">
        <v>12</v>
      </c>
      <c r="B78" s="16" t="s">
        <v>11</v>
      </c>
      <c r="C78" s="14">
        <v>4166</v>
      </c>
      <c r="D78" s="14">
        <v>2668</v>
      </c>
      <c r="E78" s="14">
        <v>2597</v>
      </c>
      <c r="F78" s="14">
        <v>2438</v>
      </c>
      <c r="G78" s="14">
        <v>2140</v>
      </c>
      <c r="H78" s="14">
        <v>2019</v>
      </c>
    </row>
    <row r="80" spans="1:8" x14ac:dyDescent="0.35">
      <c r="A80" s="6" t="s">
        <v>90</v>
      </c>
      <c r="B80" s="6" t="s">
        <v>11</v>
      </c>
      <c r="C80" s="15">
        <f t="shared" ref="C80:H80" si="8">C96+C113+C130</f>
        <v>1779</v>
      </c>
      <c r="D80" s="15">
        <f t="shared" si="8"/>
        <v>1384</v>
      </c>
      <c r="E80" s="15">
        <f t="shared" si="8"/>
        <v>2257</v>
      </c>
      <c r="F80" s="58">
        <f t="shared" si="8"/>
        <v>2703</v>
      </c>
      <c r="G80" s="58">
        <f t="shared" si="8"/>
        <v>2342</v>
      </c>
      <c r="H80" s="58">
        <f t="shared" si="8"/>
        <v>1480</v>
      </c>
    </row>
    <row r="81" spans="1:8" x14ac:dyDescent="0.35">
      <c r="A81" t="s">
        <v>3</v>
      </c>
      <c r="B81" t="s">
        <v>34</v>
      </c>
      <c r="C81" s="91">
        <v>171</v>
      </c>
      <c r="D81" s="91">
        <v>126</v>
      </c>
      <c r="E81" s="91">
        <v>256</v>
      </c>
      <c r="F81" s="91">
        <v>322</v>
      </c>
      <c r="G81" s="2">
        <v>279</v>
      </c>
      <c r="H81" s="2">
        <v>175</v>
      </c>
    </row>
    <row r="82" spans="1:8" x14ac:dyDescent="0.35">
      <c r="B82" t="s">
        <v>35</v>
      </c>
      <c r="C82" s="91">
        <v>8</v>
      </c>
      <c r="D82" s="91">
        <v>0</v>
      </c>
      <c r="E82" s="91">
        <v>2</v>
      </c>
      <c r="F82" s="91">
        <v>0</v>
      </c>
      <c r="G82" s="91">
        <v>0</v>
      </c>
      <c r="H82" s="91">
        <v>0</v>
      </c>
    </row>
    <row r="83" spans="1:8" x14ac:dyDescent="0.35">
      <c r="B83" t="s">
        <v>36</v>
      </c>
      <c r="C83" s="91">
        <v>20</v>
      </c>
      <c r="D83" s="91">
        <v>36</v>
      </c>
      <c r="E83" s="91">
        <v>28</v>
      </c>
      <c r="F83" s="91">
        <v>30</v>
      </c>
      <c r="G83" s="2">
        <v>27</v>
      </c>
      <c r="H83" s="2">
        <v>9</v>
      </c>
    </row>
    <row r="84" spans="1:8" x14ac:dyDescent="0.35">
      <c r="B84" t="s">
        <v>37</v>
      </c>
      <c r="C84" s="91">
        <v>0</v>
      </c>
      <c r="D84" s="91">
        <v>2</v>
      </c>
      <c r="E84" s="91">
        <v>0</v>
      </c>
      <c r="F84" s="91">
        <v>1</v>
      </c>
      <c r="G84" s="2">
        <v>1</v>
      </c>
      <c r="H84" s="2">
        <v>0</v>
      </c>
    </row>
    <row r="85" spans="1:8" x14ac:dyDescent="0.35">
      <c r="B85" t="s">
        <v>38</v>
      </c>
      <c r="C85" s="91">
        <v>0</v>
      </c>
      <c r="D85" s="91">
        <v>0</v>
      </c>
      <c r="E85" s="91">
        <v>0</v>
      </c>
      <c r="F85" s="91">
        <v>0</v>
      </c>
      <c r="G85" s="91">
        <v>0</v>
      </c>
      <c r="H85" s="91">
        <v>0</v>
      </c>
    </row>
    <row r="86" spans="1:8" x14ac:dyDescent="0.35">
      <c r="B86" t="s">
        <v>39</v>
      </c>
      <c r="C86" s="91">
        <v>2</v>
      </c>
      <c r="D86" s="91">
        <v>1</v>
      </c>
      <c r="E86" s="91">
        <v>1</v>
      </c>
      <c r="F86" s="91">
        <v>4</v>
      </c>
      <c r="G86" s="2">
        <v>2</v>
      </c>
      <c r="H86" s="2">
        <v>1</v>
      </c>
    </row>
    <row r="87" spans="1:8" x14ac:dyDescent="0.35">
      <c r="B87" t="s">
        <v>40</v>
      </c>
      <c r="C87" s="91">
        <v>29</v>
      </c>
      <c r="D87" s="91">
        <v>12</v>
      </c>
      <c r="E87" s="91">
        <v>61</v>
      </c>
      <c r="F87" s="91">
        <v>76</v>
      </c>
      <c r="G87" s="2">
        <v>60</v>
      </c>
      <c r="H87" s="2">
        <v>45</v>
      </c>
    </row>
    <row r="88" spans="1:8" x14ac:dyDescent="0.35">
      <c r="B88" t="s">
        <v>41</v>
      </c>
      <c r="C88" s="91">
        <v>16</v>
      </c>
      <c r="D88" s="91">
        <v>6</v>
      </c>
      <c r="E88" s="91">
        <v>18</v>
      </c>
      <c r="F88" s="91">
        <v>24</v>
      </c>
      <c r="G88" s="2">
        <v>12</v>
      </c>
      <c r="H88" s="2">
        <v>5</v>
      </c>
    </row>
    <row r="89" spans="1:8" x14ac:dyDescent="0.35">
      <c r="B89" t="s">
        <v>42</v>
      </c>
      <c r="C89" s="91">
        <v>87</v>
      </c>
      <c r="D89" s="91">
        <v>74</v>
      </c>
      <c r="E89" s="91">
        <v>117</v>
      </c>
      <c r="F89" s="91">
        <v>91</v>
      </c>
      <c r="G89" s="2">
        <v>22</v>
      </c>
      <c r="H89" s="2">
        <v>144</v>
      </c>
    </row>
    <row r="90" spans="1:8" x14ac:dyDescent="0.35">
      <c r="B90" t="s">
        <v>43</v>
      </c>
      <c r="C90" s="91">
        <v>1</v>
      </c>
      <c r="D90" s="91">
        <v>6</v>
      </c>
      <c r="E90" s="91">
        <v>8</v>
      </c>
      <c r="F90" s="91">
        <v>20</v>
      </c>
      <c r="G90" s="2">
        <v>16</v>
      </c>
      <c r="H90" s="2">
        <v>0</v>
      </c>
    </row>
    <row r="91" spans="1:8" x14ac:dyDescent="0.35">
      <c r="B91" t="s">
        <v>44</v>
      </c>
      <c r="C91" s="91">
        <v>2</v>
      </c>
      <c r="D91" s="91">
        <v>3</v>
      </c>
      <c r="E91" s="91">
        <v>2</v>
      </c>
      <c r="F91" s="91">
        <v>2</v>
      </c>
      <c r="G91" s="91">
        <v>0</v>
      </c>
      <c r="H91" s="91">
        <v>0</v>
      </c>
    </row>
    <row r="92" spans="1:8" x14ac:dyDescent="0.35">
      <c r="B92" t="s">
        <v>45</v>
      </c>
      <c r="C92" s="91">
        <v>242</v>
      </c>
      <c r="D92" s="91">
        <v>298</v>
      </c>
      <c r="E92" s="91">
        <v>388</v>
      </c>
      <c r="F92" s="91">
        <v>469</v>
      </c>
      <c r="G92" s="2">
        <v>454</v>
      </c>
      <c r="H92" s="2">
        <v>176</v>
      </c>
    </row>
    <row r="93" spans="1:8" x14ac:dyDescent="0.35">
      <c r="B93" t="s">
        <v>46</v>
      </c>
      <c r="C93" s="91">
        <v>3</v>
      </c>
      <c r="D93" s="91">
        <v>2</v>
      </c>
      <c r="E93" s="91">
        <v>11</v>
      </c>
      <c r="F93" s="91">
        <v>1</v>
      </c>
      <c r="G93" s="2">
        <v>6</v>
      </c>
      <c r="H93" s="2">
        <v>8</v>
      </c>
    </row>
    <row r="94" spans="1:8" x14ac:dyDescent="0.35">
      <c r="B94" t="s">
        <v>47</v>
      </c>
      <c r="C94" s="91">
        <v>51</v>
      </c>
      <c r="D94" s="91">
        <v>51</v>
      </c>
      <c r="E94" s="91">
        <v>68</v>
      </c>
      <c r="F94" s="91">
        <v>112</v>
      </c>
      <c r="G94" s="2">
        <v>67</v>
      </c>
      <c r="H94" s="2">
        <v>48</v>
      </c>
    </row>
    <row r="95" spans="1:8" x14ac:dyDescent="0.35">
      <c r="B95" t="s">
        <v>0</v>
      </c>
      <c r="C95" s="91">
        <v>0</v>
      </c>
      <c r="D95" s="91">
        <v>0</v>
      </c>
      <c r="E95" s="91">
        <v>0</v>
      </c>
      <c r="F95" s="91">
        <v>0</v>
      </c>
      <c r="G95" s="91">
        <v>0</v>
      </c>
      <c r="H95" s="91">
        <v>0</v>
      </c>
    </row>
    <row r="96" spans="1:8" ht="15" thickBot="1" x14ac:dyDescent="0.4">
      <c r="B96" s="16" t="s">
        <v>110</v>
      </c>
      <c r="C96" s="14">
        <f t="shared" ref="C96:H96" si="9">SUM(C81:C95)</f>
        <v>632</v>
      </c>
      <c r="D96" s="14">
        <f t="shared" si="9"/>
        <v>617</v>
      </c>
      <c r="E96" s="14">
        <f t="shared" si="9"/>
        <v>960</v>
      </c>
      <c r="F96" s="14">
        <f t="shared" si="9"/>
        <v>1152</v>
      </c>
      <c r="G96" s="14">
        <f t="shared" si="9"/>
        <v>946</v>
      </c>
      <c r="H96" s="14">
        <f t="shared" si="9"/>
        <v>611</v>
      </c>
    </row>
    <row r="97" spans="1:8" x14ac:dyDescent="0.35">
      <c r="C97" s="2"/>
      <c r="D97" s="2"/>
      <c r="F97" s="2"/>
    </row>
    <row r="98" spans="1:8" x14ac:dyDescent="0.35">
      <c r="A98" t="s">
        <v>59</v>
      </c>
      <c r="B98" t="s">
        <v>34</v>
      </c>
      <c r="C98" s="91">
        <v>123</v>
      </c>
      <c r="D98" s="91">
        <v>95</v>
      </c>
      <c r="E98" s="91">
        <v>190</v>
      </c>
      <c r="F98" s="91">
        <v>206</v>
      </c>
      <c r="G98" s="2">
        <v>178</v>
      </c>
      <c r="H98" s="2">
        <v>119</v>
      </c>
    </row>
    <row r="99" spans="1:8" x14ac:dyDescent="0.35">
      <c r="B99" t="s">
        <v>35</v>
      </c>
      <c r="C99" s="91">
        <v>0</v>
      </c>
      <c r="D99" s="91">
        <v>0</v>
      </c>
      <c r="E99" s="91">
        <v>0</v>
      </c>
      <c r="F99" s="91">
        <v>0</v>
      </c>
      <c r="G99" s="2">
        <v>1</v>
      </c>
      <c r="H99" s="2">
        <v>0</v>
      </c>
    </row>
    <row r="100" spans="1:8" x14ac:dyDescent="0.35">
      <c r="B100" t="s">
        <v>36</v>
      </c>
      <c r="C100" s="91">
        <v>11</v>
      </c>
      <c r="D100" s="91">
        <v>10</v>
      </c>
      <c r="E100" s="91">
        <v>16</v>
      </c>
      <c r="F100" s="91">
        <v>10</v>
      </c>
      <c r="G100" s="2">
        <v>10</v>
      </c>
      <c r="H100" s="2">
        <v>5</v>
      </c>
    </row>
    <row r="101" spans="1:8" x14ac:dyDescent="0.35">
      <c r="B101" t="s">
        <v>37</v>
      </c>
      <c r="C101" s="91">
        <v>0</v>
      </c>
      <c r="D101" s="91">
        <v>0</v>
      </c>
      <c r="E101" s="91">
        <v>0</v>
      </c>
      <c r="F101" s="91">
        <v>0</v>
      </c>
      <c r="G101" s="91">
        <v>0</v>
      </c>
      <c r="H101" s="91">
        <v>0</v>
      </c>
    </row>
    <row r="102" spans="1:8" x14ac:dyDescent="0.35">
      <c r="B102" t="s">
        <v>38</v>
      </c>
      <c r="C102" s="91">
        <v>0</v>
      </c>
      <c r="D102" s="91">
        <v>0</v>
      </c>
      <c r="E102" s="91">
        <v>0</v>
      </c>
      <c r="F102" s="91">
        <v>0</v>
      </c>
      <c r="G102" s="91">
        <v>0</v>
      </c>
      <c r="H102" s="91">
        <v>0</v>
      </c>
    </row>
    <row r="103" spans="1:8" x14ac:dyDescent="0.35">
      <c r="B103" t="s">
        <v>39</v>
      </c>
      <c r="C103" s="91">
        <v>0</v>
      </c>
      <c r="D103" s="91">
        <v>2</v>
      </c>
      <c r="E103" s="91">
        <v>0</v>
      </c>
      <c r="F103" s="91">
        <v>1</v>
      </c>
      <c r="G103" s="91">
        <v>0</v>
      </c>
      <c r="H103" s="91">
        <v>0</v>
      </c>
    </row>
    <row r="104" spans="1:8" x14ac:dyDescent="0.35">
      <c r="B104" t="s">
        <v>40</v>
      </c>
      <c r="C104" s="91">
        <v>36</v>
      </c>
      <c r="D104" s="91">
        <v>18</v>
      </c>
      <c r="E104" s="91">
        <v>51</v>
      </c>
      <c r="F104" s="91">
        <v>27</v>
      </c>
      <c r="G104" s="2">
        <v>26</v>
      </c>
      <c r="H104" s="2">
        <v>21</v>
      </c>
    </row>
    <row r="105" spans="1:8" x14ac:dyDescent="0.35">
      <c r="B105" t="s">
        <v>41</v>
      </c>
      <c r="C105" s="91">
        <v>11</v>
      </c>
      <c r="D105" s="91">
        <v>4</v>
      </c>
      <c r="E105" s="91">
        <v>7</v>
      </c>
      <c r="F105" s="91">
        <v>10</v>
      </c>
      <c r="G105" s="2">
        <v>7</v>
      </c>
      <c r="H105" s="2">
        <v>5</v>
      </c>
    </row>
    <row r="106" spans="1:8" x14ac:dyDescent="0.35">
      <c r="B106" t="s">
        <v>42</v>
      </c>
      <c r="C106" s="91">
        <v>67</v>
      </c>
      <c r="D106" s="91">
        <v>78</v>
      </c>
      <c r="E106" s="91">
        <v>144</v>
      </c>
      <c r="F106" s="91">
        <v>120</v>
      </c>
      <c r="G106" s="2">
        <v>30</v>
      </c>
      <c r="H106" s="2">
        <v>116</v>
      </c>
    </row>
    <row r="107" spans="1:8" x14ac:dyDescent="0.35">
      <c r="B107" t="s">
        <v>43</v>
      </c>
      <c r="C107" s="91">
        <v>0</v>
      </c>
      <c r="D107" s="91">
        <v>5</v>
      </c>
      <c r="E107" s="91">
        <v>3</v>
      </c>
      <c r="F107" s="91">
        <v>19</v>
      </c>
      <c r="G107" s="2">
        <v>13</v>
      </c>
      <c r="H107" s="2">
        <v>0</v>
      </c>
    </row>
    <row r="108" spans="1:8" x14ac:dyDescent="0.35">
      <c r="B108" t="s">
        <v>44</v>
      </c>
      <c r="C108" s="91">
        <v>2</v>
      </c>
      <c r="D108" s="91">
        <v>3</v>
      </c>
      <c r="E108" s="91">
        <v>1</v>
      </c>
      <c r="F108" s="91">
        <v>2</v>
      </c>
      <c r="G108" s="2">
        <v>1</v>
      </c>
      <c r="H108" s="2">
        <v>2</v>
      </c>
    </row>
    <row r="109" spans="1:8" x14ac:dyDescent="0.35">
      <c r="B109" t="s">
        <v>45</v>
      </c>
      <c r="C109" s="91">
        <v>202</v>
      </c>
      <c r="D109" s="91">
        <v>235</v>
      </c>
      <c r="E109" s="91">
        <v>323</v>
      </c>
      <c r="F109" s="91">
        <v>387</v>
      </c>
      <c r="G109" s="2">
        <v>419</v>
      </c>
      <c r="H109" s="2">
        <v>206</v>
      </c>
    </row>
    <row r="110" spans="1:8" x14ac:dyDescent="0.35">
      <c r="B110" t="s">
        <v>46</v>
      </c>
      <c r="C110" s="91">
        <v>9</v>
      </c>
      <c r="D110" s="91">
        <v>4</v>
      </c>
      <c r="E110" s="91">
        <v>16</v>
      </c>
      <c r="F110" s="91">
        <v>3</v>
      </c>
      <c r="G110" s="2">
        <v>3</v>
      </c>
      <c r="H110" s="2">
        <v>11</v>
      </c>
    </row>
    <row r="111" spans="1:8" x14ac:dyDescent="0.35">
      <c r="B111" t="s">
        <v>47</v>
      </c>
      <c r="C111" s="91">
        <v>34</v>
      </c>
      <c r="D111" s="91">
        <v>30</v>
      </c>
      <c r="E111" s="91">
        <v>50</v>
      </c>
      <c r="F111" s="91">
        <v>62</v>
      </c>
      <c r="G111" s="2">
        <v>24</v>
      </c>
      <c r="H111" s="2">
        <v>16</v>
      </c>
    </row>
    <row r="112" spans="1:8" x14ac:dyDescent="0.35">
      <c r="B112" t="s">
        <v>0</v>
      </c>
      <c r="C112" s="91">
        <v>0</v>
      </c>
      <c r="D112" s="91">
        <v>0</v>
      </c>
      <c r="E112" s="91">
        <v>0</v>
      </c>
      <c r="F112" s="91">
        <v>0</v>
      </c>
      <c r="G112" s="91">
        <v>0</v>
      </c>
      <c r="H112" s="91">
        <v>0</v>
      </c>
    </row>
    <row r="113" spans="1:8" ht="15" thickBot="1" x14ac:dyDescent="0.4">
      <c r="B113" s="16" t="s">
        <v>110</v>
      </c>
      <c r="C113" s="14">
        <f t="shared" ref="C113:H113" si="10">SUM(C98:C112)</f>
        <v>495</v>
      </c>
      <c r="D113" s="14">
        <f t="shared" si="10"/>
        <v>484</v>
      </c>
      <c r="E113" s="14">
        <f t="shared" si="10"/>
        <v>801</v>
      </c>
      <c r="F113" s="14">
        <f t="shared" si="10"/>
        <v>847</v>
      </c>
      <c r="G113" s="14">
        <f t="shared" si="10"/>
        <v>712</v>
      </c>
      <c r="H113" s="14">
        <f t="shared" si="10"/>
        <v>501</v>
      </c>
    </row>
    <row r="114" spans="1:8" x14ac:dyDescent="0.35">
      <c r="C114" s="2"/>
      <c r="D114" s="2"/>
      <c r="F114" s="2"/>
    </row>
    <row r="115" spans="1:8" x14ac:dyDescent="0.35">
      <c r="A115" t="s">
        <v>12</v>
      </c>
      <c r="B115" t="s">
        <v>34</v>
      </c>
      <c r="C115" s="91">
        <v>85</v>
      </c>
      <c r="D115" s="91">
        <v>28</v>
      </c>
      <c r="E115" s="91">
        <v>65</v>
      </c>
      <c r="F115" s="91">
        <v>114</v>
      </c>
      <c r="G115" s="2">
        <v>122</v>
      </c>
      <c r="H115" s="2">
        <v>53</v>
      </c>
    </row>
    <row r="116" spans="1:8" x14ac:dyDescent="0.35">
      <c r="B116" t="s">
        <v>35</v>
      </c>
      <c r="C116" s="91">
        <v>0</v>
      </c>
      <c r="D116" s="91">
        <v>0</v>
      </c>
      <c r="E116" s="91">
        <v>2</v>
      </c>
      <c r="F116" s="91">
        <v>2</v>
      </c>
      <c r="G116" s="2">
        <v>2</v>
      </c>
      <c r="H116" s="2">
        <v>1</v>
      </c>
    </row>
    <row r="117" spans="1:8" x14ac:dyDescent="0.35">
      <c r="B117" t="s">
        <v>36</v>
      </c>
      <c r="C117" s="91">
        <v>4</v>
      </c>
      <c r="D117" s="91">
        <v>0</v>
      </c>
      <c r="E117" s="91">
        <v>2</v>
      </c>
      <c r="F117" s="91">
        <v>8</v>
      </c>
      <c r="G117" s="2">
        <v>9</v>
      </c>
      <c r="H117" s="2">
        <v>8</v>
      </c>
    </row>
    <row r="118" spans="1:8" x14ac:dyDescent="0.35">
      <c r="B118" t="s">
        <v>37</v>
      </c>
      <c r="C118" s="91">
        <v>2</v>
      </c>
      <c r="D118" s="91">
        <v>2</v>
      </c>
      <c r="E118" s="91">
        <v>7</v>
      </c>
      <c r="F118" s="91">
        <v>5</v>
      </c>
      <c r="G118" s="2">
        <v>5</v>
      </c>
      <c r="H118" s="2">
        <v>5</v>
      </c>
    </row>
    <row r="119" spans="1:8" x14ac:dyDescent="0.35">
      <c r="B119" t="s">
        <v>38</v>
      </c>
      <c r="C119" s="91">
        <v>6</v>
      </c>
      <c r="D119" s="91">
        <v>0</v>
      </c>
      <c r="E119" s="91">
        <v>1</v>
      </c>
      <c r="F119" s="91">
        <v>1</v>
      </c>
      <c r="G119" s="2">
        <v>1</v>
      </c>
      <c r="H119" s="2">
        <v>1</v>
      </c>
    </row>
    <row r="120" spans="1:8" x14ac:dyDescent="0.35">
      <c r="B120" t="s">
        <v>39</v>
      </c>
      <c r="C120" s="91">
        <v>1</v>
      </c>
      <c r="D120" s="91">
        <v>0</v>
      </c>
      <c r="E120" s="91">
        <v>3</v>
      </c>
      <c r="F120" s="91">
        <v>1</v>
      </c>
      <c r="G120" s="2">
        <v>1</v>
      </c>
      <c r="H120" s="2">
        <v>0</v>
      </c>
    </row>
    <row r="121" spans="1:8" x14ac:dyDescent="0.35">
      <c r="B121" t="s">
        <v>40</v>
      </c>
      <c r="C121" s="91">
        <v>9</v>
      </c>
      <c r="D121" s="91">
        <v>1</v>
      </c>
      <c r="E121" s="91">
        <v>21</v>
      </c>
      <c r="F121" s="91">
        <v>15</v>
      </c>
      <c r="G121" s="2">
        <v>15</v>
      </c>
      <c r="H121" s="2">
        <v>6</v>
      </c>
    </row>
    <row r="122" spans="1:8" x14ac:dyDescent="0.35">
      <c r="B122" t="s">
        <v>41</v>
      </c>
      <c r="C122" s="91">
        <v>3</v>
      </c>
      <c r="D122" s="91">
        <v>3</v>
      </c>
      <c r="E122" s="91">
        <v>3</v>
      </c>
      <c r="F122" s="91">
        <v>3</v>
      </c>
      <c r="G122" s="2">
        <v>1</v>
      </c>
      <c r="H122" s="2">
        <v>0</v>
      </c>
    </row>
    <row r="123" spans="1:8" x14ac:dyDescent="0.35">
      <c r="B123" t="s">
        <v>42</v>
      </c>
      <c r="C123" s="91">
        <v>29</v>
      </c>
      <c r="D123" s="91">
        <v>15</v>
      </c>
      <c r="E123" s="91">
        <v>19</v>
      </c>
      <c r="F123" s="91">
        <v>20</v>
      </c>
      <c r="G123" s="2">
        <v>15</v>
      </c>
      <c r="H123" s="2">
        <v>24</v>
      </c>
    </row>
    <row r="124" spans="1:8" x14ac:dyDescent="0.35">
      <c r="B124" t="s">
        <v>43</v>
      </c>
      <c r="C124" s="91">
        <v>0</v>
      </c>
      <c r="D124" s="91">
        <v>0</v>
      </c>
      <c r="E124" s="91">
        <v>0</v>
      </c>
      <c r="F124" s="91">
        <v>4</v>
      </c>
      <c r="G124" s="2">
        <v>3</v>
      </c>
      <c r="H124" s="2">
        <v>0</v>
      </c>
    </row>
    <row r="125" spans="1:8" x14ac:dyDescent="0.35">
      <c r="B125" t="s">
        <v>44</v>
      </c>
      <c r="C125" s="91">
        <v>0</v>
      </c>
      <c r="D125" s="91">
        <v>0</v>
      </c>
      <c r="E125" s="91">
        <v>0</v>
      </c>
      <c r="F125" s="91">
        <v>3</v>
      </c>
      <c r="G125" s="2">
        <v>4</v>
      </c>
      <c r="H125" s="2">
        <v>3</v>
      </c>
    </row>
    <row r="126" spans="1:8" x14ac:dyDescent="0.35">
      <c r="B126" t="s">
        <v>45</v>
      </c>
      <c r="C126" s="91">
        <v>501</v>
      </c>
      <c r="D126" s="91">
        <v>228</v>
      </c>
      <c r="E126" s="91">
        <v>351</v>
      </c>
      <c r="F126" s="91">
        <v>508</v>
      </c>
      <c r="G126" s="2">
        <v>482</v>
      </c>
      <c r="H126" s="2">
        <v>257</v>
      </c>
    </row>
    <row r="127" spans="1:8" x14ac:dyDescent="0.35">
      <c r="B127" t="s">
        <v>46</v>
      </c>
      <c r="C127" s="91">
        <v>5</v>
      </c>
      <c r="D127" s="91">
        <v>3</v>
      </c>
      <c r="E127" s="91">
        <v>5</v>
      </c>
      <c r="F127" s="91">
        <v>4</v>
      </c>
      <c r="G127" s="2">
        <v>4</v>
      </c>
      <c r="H127" s="2">
        <v>3</v>
      </c>
    </row>
    <row r="128" spans="1:8" x14ac:dyDescent="0.35">
      <c r="B128" t="s">
        <v>47</v>
      </c>
      <c r="C128" s="91">
        <v>7</v>
      </c>
      <c r="D128" s="91">
        <v>3</v>
      </c>
      <c r="E128" s="91">
        <v>17</v>
      </c>
      <c r="F128" s="91">
        <v>16</v>
      </c>
      <c r="G128" s="2">
        <v>20</v>
      </c>
      <c r="H128" s="2">
        <v>7</v>
      </c>
    </row>
    <row r="129" spans="1:8" x14ac:dyDescent="0.35">
      <c r="B129" t="s">
        <v>0</v>
      </c>
      <c r="C129" s="91">
        <v>0</v>
      </c>
      <c r="D129" s="91">
        <v>0</v>
      </c>
      <c r="E129" s="91">
        <v>0</v>
      </c>
      <c r="F129" s="91">
        <v>0</v>
      </c>
      <c r="G129" s="91">
        <v>0</v>
      </c>
      <c r="H129" s="91">
        <v>0</v>
      </c>
    </row>
    <row r="130" spans="1:8" ht="15" thickBot="1" x14ac:dyDescent="0.4">
      <c r="B130" s="16" t="s">
        <v>110</v>
      </c>
      <c r="C130" s="14">
        <f t="shared" ref="C130:H130" si="11">SUM(C115:C129)</f>
        <v>652</v>
      </c>
      <c r="D130" s="14">
        <f t="shared" si="11"/>
        <v>283</v>
      </c>
      <c r="E130" s="14">
        <f t="shared" si="11"/>
        <v>496</v>
      </c>
      <c r="F130" s="14">
        <f t="shared" si="11"/>
        <v>704</v>
      </c>
      <c r="G130" s="14">
        <f t="shared" si="11"/>
        <v>684</v>
      </c>
      <c r="H130" s="14">
        <f t="shared" si="11"/>
        <v>368</v>
      </c>
    </row>
    <row r="131" spans="1:8" x14ac:dyDescent="0.35">
      <c r="C131" s="2"/>
      <c r="D131" s="2"/>
    </row>
    <row r="132" spans="1:8" x14ac:dyDescent="0.35">
      <c r="A132" s="6" t="s">
        <v>91</v>
      </c>
      <c r="B132" s="6" t="s">
        <v>11</v>
      </c>
      <c r="C132" s="15">
        <f t="shared" ref="C132:H132" si="12">C148+C165+C182</f>
        <v>22643</v>
      </c>
      <c r="D132" s="15">
        <f t="shared" si="12"/>
        <v>23918</v>
      </c>
      <c r="E132" s="15">
        <f t="shared" si="12"/>
        <v>15823</v>
      </c>
      <c r="F132" s="58">
        <f t="shared" si="12"/>
        <v>22578</v>
      </c>
      <c r="G132" s="58">
        <f t="shared" si="12"/>
        <v>20354</v>
      </c>
      <c r="H132" s="58">
        <f t="shared" si="12"/>
        <v>16133</v>
      </c>
    </row>
    <row r="133" spans="1:8" x14ac:dyDescent="0.35">
      <c r="A133" t="s">
        <v>3</v>
      </c>
      <c r="B133" t="s">
        <v>34</v>
      </c>
      <c r="C133" s="2">
        <v>2916</v>
      </c>
      <c r="D133" s="2">
        <v>3992</v>
      </c>
      <c r="E133" s="2">
        <v>2685</v>
      </c>
      <c r="F133" s="2">
        <v>3028</v>
      </c>
      <c r="G133" s="2">
        <v>3062</v>
      </c>
      <c r="H133" s="2">
        <v>2060</v>
      </c>
    </row>
    <row r="134" spans="1:8" x14ac:dyDescent="0.35">
      <c r="B134" t="s">
        <v>35</v>
      </c>
      <c r="C134" s="2">
        <v>61</v>
      </c>
      <c r="D134" s="2">
        <v>63</v>
      </c>
      <c r="E134" s="2">
        <v>37</v>
      </c>
      <c r="F134" s="2">
        <v>96</v>
      </c>
      <c r="G134" s="2">
        <v>78</v>
      </c>
      <c r="H134" s="2">
        <v>54</v>
      </c>
    </row>
    <row r="135" spans="1:8" x14ac:dyDescent="0.35">
      <c r="B135" t="s">
        <v>36</v>
      </c>
      <c r="C135" s="2">
        <v>412</v>
      </c>
      <c r="D135" s="2">
        <v>613</v>
      </c>
      <c r="E135" s="2">
        <v>404</v>
      </c>
      <c r="F135" s="2">
        <v>435</v>
      </c>
      <c r="G135" s="2">
        <v>443</v>
      </c>
      <c r="H135" s="2">
        <v>147</v>
      </c>
    </row>
    <row r="136" spans="1:8" x14ac:dyDescent="0.35">
      <c r="B136" t="s">
        <v>37</v>
      </c>
      <c r="C136" s="2">
        <v>35</v>
      </c>
      <c r="D136" s="2">
        <v>60</v>
      </c>
      <c r="E136" s="2">
        <v>30</v>
      </c>
      <c r="F136" s="2">
        <v>50</v>
      </c>
      <c r="G136" s="2">
        <v>44</v>
      </c>
      <c r="H136" s="2">
        <v>23</v>
      </c>
    </row>
    <row r="137" spans="1:8" x14ac:dyDescent="0.35">
      <c r="B137" t="s">
        <v>38</v>
      </c>
      <c r="C137" s="2">
        <v>52</v>
      </c>
      <c r="D137" s="2">
        <v>44</v>
      </c>
      <c r="E137" s="2">
        <v>23</v>
      </c>
      <c r="F137" s="2">
        <v>120</v>
      </c>
      <c r="G137" s="2">
        <v>74</v>
      </c>
      <c r="H137" s="2">
        <v>63</v>
      </c>
    </row>
    <row r="138" spans="1:8" x14ac:dyDescent="0.35">
      <c r="B138" t="s">
        <v>39</v>
      </c>
      <c r="C138" s="2">
        <v>215</v>
      </c>
      <c r="D138" s="2">
        <v>277</v>
      </c>
      <c r="E138" s="2">
        <v>142</v>
      </c>
      <c r="F138" s="2">
        <v>140</v>
      </c>
      <c r="G138" s="2">
        <v>101</v>
      </c>
      <c r="H138" s="2">
        <v>63</v>
      </c>
    </row>
    <row r="139" spans="1:8" x14ac:dyDescent="0.35">
      <c r="B139" t="s">
        <v>40</v>
      </c>
      <c r="C139" s="2">
        <v>995</v>
      </c>
      <c r="D139" s="2">
        <v>1056</v>
      </c>
      <c r="E139" s="2">
        <v>783</v>
      </c>
      <c r="F139" s="2">
        <v>984</v>
      </c>
      <c r="G139" s="2">
        <v>967</v>
      </c>
      <c r="H139" s="2">
        <v>446</v>
      </c>
    </row>
    <row r="140" spans="1:8" x14ac:dyDescent="0.35">
      <c r="B140" t="s">
        <v>41</v>
      </c>
      <c r="C140" s="2">
        <v>537</v>
      </c>
      <c r="D140" s="2">
        <v>433</v>
      </c>
      <c r="E140" s="2">
        <v>361</v>
      </c>
      <c r="F140" s="2">
        <v>439</v>
      </c>
      <c r="G140" s="2">
        <v>382</v>
      </c>
      <c r="H140" s="2">
        <v>209</v>
      </c>
    </row>
    <row r="141" spans="1:8" x14ac:dyDescent="0.35">
      <c r="B141" t="s">
        <v>42</v>
      </c>
      <c r="C141" s="2">
        <v>2343</v>
      </c>
      <c r="D141" s="2">
        <v>2674</v>
      </c>
      <c r="E141" s="2">
        <v>1056</v>
      </c>
      <c r="F141" s="2">
        <v>1732</v>
      </c>
      <c r="G141" s="2">
        <v>1368</v>
      </c>
      <c r="H141" s="2">
        <v>1352</v>
      </c>
    </row>
    <row r="142" spans="1:8" x14ac:dyDescent="0.35">
      <c r="B142" t="s">
        <v>43</v>
      </c>
      <c r="C142" s="2">
        <v>48</v>
      </c>
      <c r="D142" s="2">
        <v>151</v>
      </c>
      <c r="E142" s="2">
        <v>25</v>
      </c>
      <c r="F142" s="2">
        <v>78</v>
      </c>
      <c r="G142" s="2">
        <v>62</v>
      </c>
      <c r="H142" s="2">
        <v>63</v>
      </c>
    </row>
    <row r="143" spans="1:8" x14ac:dyDescent="0.35">
      <c r="B143" t="s">
        <v>44</v>
      </c>
      <c r="C143" s="2">
        <v>16</v>
      </c>
      <c r="D143" s="2">
        <v>97</v>
      </c>
      <c r="E143" s="2">
        <v>62</v>
      </c>
      <c r="F143" s="2">
        <v>119</v>
      </c>
      <c r="G143" s="2">
        <v>103</v>
      </c>
      <c r="H143" s="2">
        <v>101</v>
      </c>
    </row>
    <row r="144" spans="1:8" x14ac:dyDescent="0.35">
      <c r="B144" t="s">
        <v>45</v>
      </c>
      <c r="C144" s="2">
        <v>2324</v>
      </c>
      <c r="D144" s="2">
        <v>2717</v>
      </c>
      <c r="E144" s="2">
        <v>2320</v>
      </c>
      <c r="F144" s="2">
        <v>3490</v>
      </c>
      <c r="G144" s="2">
        <v>3207</v>
      </c>
      <c r="H144" s="2">
        <v>2654</v>
      </c>
    </row>
    <row r="145" spans="1:8" x14ac:dyDescent="0.35">
      <c r="B145" t="s">
        <v>46</v>
      </c>
      <c r="C145" s="2">
        <v>166</v>
      </c>
      <c r="D145" s="2">
        <v>274</v>
      </c>
      <c r="E145" s="2">
        <v>113</v>
      </c>
      <c r="F145" s="2">
        <v>203</v>
      </c>
      <c r="G145" s="2">
        <v>200</v>
      </c>
      <c r="H145" s="2">
        <v>188</v>
      </c>
    </row>
    <row r="146" spans="1:8" x14ac:dyDescent="0.35">
      <c r="B146" t="s">
        <v>47</v>
      </c>
      <c r="C146" s="2">
        <v>891</v>
      </c>
      <c r="D146" s="2">
        <v>1134</v>
      </c>
      <c r="E146" s="2">
        <v>583</v>
      </c>
      <c r="F146" s="2">
        <v>905</v>
      </c>
      <c r="G146" s="2">
        <v>746</v>
      </c>
      <c r="H146" s="2">
        <v>682</v>
      </c>
    </row>
    <row r="147" spans="1:8" x14ac:dyDescent="0.35">
      <c r="B147" t="s">
        <v>0</v>
      </c>
      <c r="C147" s="2">
        <v>1</v>
      </c>
      <c r="D147" s="2">
        <v>2</v>
      </c>
      <c r="E147" s="91">
        <v>0</v>
      </c>
      <c r="F147" s="2">
        <v>7</v>
      </c>
      <c r="G147" s="2">
        <v>6</v>
      </c>
      <c r="H147" s="2">
        <v>7</v>
      </c>
    </row>
    <row r="148" spans="1:8" ht="15" thickBot="1" x14ac:dyDescent="0.4">
      <c r="B148" s="16" t="s">
        <v>110</v>
      </c>
      <c r="C148" s="14">
        <f t="shared" ref="C148:H148" si="13">SUM(C133:C147)</f>
        <v>11012</v>
      </c>
      <c r="D148" s="14">
        <f t="shared" si="13"/>
        <v>13587</v>
      </c>
      <c r="E148" s="14">
        <f t="shared" si="13"/>
        <v>8624</v>
      </c>
      <c r="F148" s="14">
        <f t="shared" si="13"/>
        <v>11826</v>
      </c>
      <c r="G148" s="14">
        <f t="shared" si="13"/>
        <v>10843</v>
      </c>
      <c r="H148" s="14">
        <f t="shared" si="13"/>
        <v>8112</v>
      </c>
    </row>
    <row r="149" spans="1:8" x14ac:dyDescent="0.35">
      <c r="C149" s="2"/>
      <c r="D149" s="2"/>
      <c r="F149" s="2"/>
    </row>
    <row r="150" spans="1:8" x14ac:dyDescent="0.35">
      <c r="A150" t="s">
        <v>59</v>
      </c>
      <c r="B150" t="s">
        <v>34</v>
      </c>
      <c r="C150" s="2">
        <v>1298</v>
      </c>
      <c r="D150" s="2">
        <v>2111</v>
      </c>
      <c r="E150" s="2">
        <v>869</v>
      </c>
      <c r="F150" s="2">
        <v>1382</v>
      </c>
      <c r="G150" s="2">
        <v>1319</v>
      </c>
      <c r="H150" s="2">
        <v>1242</v>
      </c>
    </row>
    <row r="151" spans="1:8" x14ac:dyDescent="0.35">
      <c r="B151" t="s">
        <v>35</v>
      </c>
      <c r="C151" s="2">
        <v>48</v>
      </c>
      <c r="D151" s="2">
        <v>19</v>
      </c>
      <c r="E151" s="2">
        <v>17</v>
      </c>
      <c r="F151" s="2">
        <v>73</v>
      </c>
      <c r="G151" s="2">
        <v>59</v>
      </c>
      <c r="H151" s="2">
        <v>53</v>
      </c>
    </row>
    <row r="152" spans="1:8" x14ac:dyDescent="0.35">
      <c r="B152" t="s">
        <v>36</v>
      </c>
      <c r="C152" s="2">
        <v>228</v>
      </c>
      <c r="D152" s="2">
        <v>292</v>
      </c>
      <c r="E152" s="2">
        <v>143</v>
      </c>
      <c r="F152" s="2">
        <v>285</v>
      </c>
      <c r="G152" s="2">
        <v>248</v>
      </c>
      <c r="H152" s="2">
        <v>182</v>
      </c>
    </row>
    <row r="153" spans="1:8" x14ac:dyDescent="0.35">
      <c r="B153" t="s">
        <v>37</v>
      </c>
      <c r="C153" s="2">
        <v>36</v>
      </c>
      <c r="D153" s="2">
        <v>30</v>
      </c>
      <c r="E153" s="2">
        <v>12</v>
      </c>
      <c r="F153" s="2">
        <v>52</v>
      </c>
      <c r="G153" s="2">
        <v>35</v>
      </c>
      <c r="H153" s="2">
        <v>37</v>
      </c>
    </row>
    <row r="154" spans="1:8" x14ac:dyDescent="0.35">
      <c r="B154" t="s">
        <v>38</v>
      </c>
      <c r="C154" s="2">
        <v>42</v>
      </c>
      <c r="D154" s="2">
        <v>32</v>
      </c>
      <c r="E154" s="2">
        <v>17</v>
      </c>
      <c r="F154" s="2">
        <v>93</v>
      </c>
      <c r="G154" s="2">
        <v>80</v>
      </c>
      <c r="H154" s="2">
        <v>53</v>
      </c>
    </row>
    <row r="155" spans="1:8" x14ac:dyDescent="0.35">
      <c r="B155" t="s">
        <v>39</v>
      </c>
      <c r="C155" s="2">
        <v>97</v>
      </c>
      <c r="D155" s="2">
        <v>72</v>
      </c>
      <c r="E155" s="2">
        <v>31</v>
      </c>
      <c r="F155" s="2">
        <v>84</v>
      </c>
      <c r="G155" s="2">
        <v>64</v>
      </c>
      <c r="H155" s="2">
        <v>58</v>
      </c>
    </row>
    <row r="156" spans="1:8" x14ac:dyDescent="0.35">
      <c r="B156" t="s">
        <v>40</v>
      </c>
      <c r="C156" s="2">
        <v>599</v>
      </c>
      <c r="D156" s="2">
        <v>580</v>
      </c>
      <c r="E156" s="2">
        <v>247</v>
      </c>
      <c r="F156" s="2">
        <v>614</v>
      </c>
      <c r="G156" s="2">
        <v>479</v>
      </c>
      <c r="H156" s="2">
        <v>409</v>
      </c>
    </row>
    <row r="157" spans="1:8" x14ac:dyDescent="0.35">
      <c r="B157" t="s">
        <v>41</v>
      </c>
      <c r="C157" s="2">
        <v>153</v>
      </c>
      <c r="D157" s="2">
        <v>178</v>
      </c>
      <c r="E157" s="2">
        <v>160</v>
      </c>
      <c r="F157" s="2">
        <v>269</v>
      </c>
      <c r="G157" s="2">
        <v>199</v>
      </c>
      <c r="H157" s="2">
        <v>179</v>
      </c>
    </row>
    <row r="158" spans="1:8" x14ac:dyDescent="0.35">
      <c r="B158" t="s">
        <v>42</v>
      </c>
      <c r="C158" s="2">
        <v>1660</v>
      </c>
      <c r="D158" s="2">
        <v>841</v>
      </c>
      <c r="E158" s="2">
        <v>420</v>
      </c>
      <c r="F158" s="2">
        <v>1223</v>
      </c>
      <c r="G158" s="2">
        <v>914</v>
      </c>
      <c r="H158" s="2">
        <v>937</v>
      </c>
    </row>
    <row r="159" spans="1:8" x14ac:dyDescent="0.35">
      <c r="B159" t="s">
        <v>43</v>
      </c>
      <c r="C159" s="2">
        <v>30</v>
      </c>
      <c r="D159" s="2">
        <v>13</v>
      </c>
      <c r="E159" s="2">
        <v>5</v>
      </c>
      <c r="F159" s="2">
        <v>46</v>
      </c>
      <c r="G159" s="2">
        <v>36</v>
      </c>
      <c r="H159" s="2">
        <v>35</v>
      </c>
    </row>
    <row r="160" spans="1:8" x14ac:dyDescent="0.35">
      <c r="B160" t="s">
        <v>44</v>
      </c>
      <c r="C160" s="2">
        <v>67</v>
      </c>
      <c r="D160" s="2">
        <v>52</v>
      </c>
      <c r="E160" s="2">
        <v>35</v>
      </c>
      <c r="F160" s="2">
        <v>91</v>
      </c>
      <c r="G160" s="2">
        <v>81</v>
      </c>
      <c r="H160" s="2">
        <v>81</v>
      </c>
    </row>
    <row r="161" spans="1:8" x14ac:dyDescent="0.35">
      <c r="B161" t="s">
        <v>45</v>
      </c>
      <c r="C161" s="2">
        <v>1258</v>
      </c>
      <c r="D161" s="2">
        <v>1749</v>
      </c>
      <c r="E161" s="2">
        <v>1342</v>
      </c>
      <c r="F161" s="2">
        <v>2290</v>
      </c>
      <c r="G161" s="2">
        <v>2391</v>
      </c>
      <c r="H161" s="2">
        <v>2056</v>
      </c>
    </row>
    <row r="162" spans="1:8" x14ac:dyDescent="0.35">
      <c r="B162" t="s">
        <v>46</v>
      </c>
      <c r="C162" s="2">
        <v>127</v>
      </c>
      <c r="D162" s="2">
        <v>116</v>
      </c>
      <c r="E162" s="2">
        <v>49</v>
      </c>
      <c r="F162" s="2">
        <v>140</v>
      </c>
      <c r="G162" s="2">
        <v>118</v>
      </c>
      <c r="H162" s="2">
        <v>114</v>
      </c>
    </row>
    <row r="163" spans="1:8" x14ac:dyDescent="0.35">
      <c r="B163" t="s">
        <v>47</v>
      </c>
      <c r="C163" s="2">
        <v>618</v>
      </c>
      <c r="D163" s="2">
        <v>645</v>
      </c>
      <c r="E163" s="2">
        <v>269</v>
      </c>
      <c r="F163" s="2">
        <v>647</v>
      </c>
      <c r="G163" s="2">
        <v>558</v>
      </c>
      <c r="H163" s="2">
        <v>509</v>
      </c>
    </row>
    <row r="164" spans="1:8" x14ac:dyDescent="0.35">
      <c r="B164" t="s">
        <v>0</v>
      </c>
      <c r="C164" s="2">
        <v>5</v>
      </c>
      <c r="D164" s="2">
        <v>5</v>
      </c>
      <c r="E164" s="91">
        <v>0</v>
      </c>
      <c r="F164" s="2">
        <v>5</v>
      </c>
      <c r="G164" s="2">
        <v>5</v>
      </c>
      <c r="H164" s="2">
        <v>7</v>
      </c>
    </row>
    <row r="165" spans="1:8" ht="15" thickBot="1" x14ac:dyDescent="0.4">
      <c r="B165" s="16" t="s">
        <v>110</v>
      </c>
      <c r="C165" s="14">
        <f t="shared" ref="C165:H165" si="14">SUM(C150:C164)</f>
        <v>6266</v>
      </c>
      <c r="D165" s="14">
        <f t="shared" si="14"/>
        <v>6735</v>
      </c>
      <c r="E165" s="14">
        <f t="shared" si="14"/>
        <v>3616</v>
      </c>
      <c r="F165" s="14">
        <f t="shared" si="14"/>
        <v>7294</v>
      </c>
      <c r="G165" s="14">
        <f t="shared" si="14"/>
        <v>6586</v>
      </c>
      <c r="H165" s="14">
        <f t="shared" si="14"/>
        <v>5952</v>
      </c>
    </row>
    <row r="166" spans="1:8" x14ac:dyDescent="0.35">
      <c r="C166" s="2"/>
      <c r="D166" s="2"/>
      <c r="F166" s="2"/>
    </row>
    <row r="167" spans="1:8" x14ac:dyDescent="0.35">
      <c r="A167" t="s">
        <v>12</v>
      </c>
      <c r="B167" t="s">
        <v>34</v>
      </c>
      <c r="C167" s="2">
        <v>1762</v>
      </c>
      <c r="D167" s="2">
        <v>1425</v>
      </c>
      <c r="E167" s="2">
        <v>1304</v>
      </c>
      <c r="F167" s="2">
        <v>1251</v>
      </c>
      <c r="G167" s="2">
        <v>1112</v>
      </c>
      <c r="H167" s="2">
        <v>871</v>
      </c>
    </row>
    <row r="168" spans="1:8" x14ac:dyDescent="0.35">
      <c r="B168" t="s">
        <v>35</v>
      </c>
      <c r="C168" s="2">
        <v>4</v>
      </c>
      <c r="D168" s="2">
        <v>1</v>
      </c>
      <c r="E168" s="2">
        <v>9</v>
      </c>
      <c r="F168" s="2">
        <v>156</v>
      </c>
      <c r="G168" s="2">
        <v>87</v>
      </c>
      <c r="H168" s="2">
        <v>3</v>
      </c>
    </row>
    <row r="169" spans="1:8" x14ac:dyDescent="0.35">
      <c r="B169" t="s">
        <v>36</v>
      </c>
      <c r="C169" s="2">
        <v>111</v>
      </c>
      <c r="D169" s="2">
        <v>40</v>
      </c>
      <c r="E169" s="2">
        <v>87</v>
      </c>
      <c r="F169" s="2">
        <v>65</v>
      </c>
      <c r="G169" s="2">
        <v>57</v>
      </c>
      <c r="H169" s="2">
        <v>21</v>
      </c>
    </row>
    <row r="170" spans="1:8" x14ac:dyDescent="0.35">
      <c r="B170" t="s">
        <v>37</v>
      </c>
      <c r="C170" s="2">
        <v>3</v>
      </c>
      <c r="D170" s="2">
        <v>4</v>
      </c>
      <c r="E170" s="2">
        <v>2</v>
      </c>
      <c r="F170" s="2">
        <v>2</v>
      </c>
      <c r="G170" s="2">
        <v>2</v>
      </c>
      <c r="H170" s="2">
        <v>1</v>
      </c>
    </row>
    <row r="171" spans="1:8" x14ac:dyDescent="0.35">
      <c r="B171" t="s">
        <v>38</v>
      </c>
      <c r="C171" s="2">
        <v>1</v>
      </c>
      <c r="D171" s="2">
        <v>1</v>
      </c>
      <c r="E171" s="2">
        <v>1</v>
      </c>
      <c r="F171" s="2">
        <v>1</v>
      </c>
      <c r="G171" s="2">
        <v>1</v>
      </c>
      <c r="H171" s="2">
        <v>0</v>
      </c>
    </row>
    <row r="172" spans="1:8" x14ac:dyDescent="0.35">
      <c r="B172" t="s">
        <v>39</v>
      </c>
      <c r="C172" s="2">
        <v>84</v>
      </c>
      <c r="D172" s="2">
        <v>63</v>
      </c>
      <c r="E172" s="2">
        <v>44</v>
      </c>
      <c r="F172" s="2">
        <v>27</v>
      </c>
      <c r="G172" s="2">
        <v>14</v>
      </c>
      <c r="H172" s="2">
        <v>5</v>
      </c>
    </row>
    <row r="173" spans="1:8" x14ac:dyDescent="0.35">
      <c r="B173" t="s">
        <v>40</v>
      </c>
      <c r="C173" s="2">
        <v>278</v>
      </c>
      <c r="D173" s="2">
        <v>93</v>
      </c>
      <c r="E173" s="2">
        <v>131</v>
      </c>
      <c r="F173" s="2">
        <v>142</v>
      </c>
      <c r="G173" s="2">
        <v>141</v>
      </c>
      <c r="H173" s="2">
        <v>66</v>
      </c>
    </row>
    <row r="174" spans="1:8" x14ac:dyDescent="0.35">
      <c r="B174" t="s">
        <v>41</v>
      </c>
      <c r="C174" s="2">
        <v>203</v>
      </c>
      <c r="D174" s="2">
        <v>132</v>
      </c>
      <c r="E174" s="2">
        <v>140</v>
      </c>
      <c r="F174" s="2">
        <v>141</v>
      </c>
      <c r="G174" s="2">
        <v>144</v>
      </c>
      <c r="H174" s="2">
        <v>53</v>
      </c>
    </row>
    <row r="175" spans="1:8" x14ac:dyDescent="0.35">
      <c r="B175" t="s">
        <v>42</v>
      </c>
      <c r="C175" s="2">
        <v>962</v>
      </c>
      <c r="D175" s="2">
        <v>698</v>
      </c>
      <c r="E175" s="2">
        <v>609</v>
      </c>
      <c r="F175" s="2">
        <v>574</v>
      </c>
      <c r="G175" s="2">
        <v>463</v>
      </c>
      <c r="H175" s="2">
        <v>323</v>
      </c>
    </row>
    <row r="176" spans="1:8" x14ac:dyDescent="0.35">
      <c r="B176" t="s">
        <v>43</v>
      </c>
      <c r="C176" s="2">
        <v>6</v>
      </c>
      <c r="D176" s="2">
        <v>3</v>
      </c>
      <c r="E176" s="2">
        <v>10</v>
      </c>
      <c r="F176" s="2">
        <v>10</v>
      </c>
      <c r="G176" s="2">
        <v>9</v>
      </c>
      <c r="H176" s="2">
        <v>3</v>
      </c>
    </row>
    <row r="177" spans="1:8" x14ac:dyDescent="0.35">
      <c r="B177" t="s">
        <v>44</v>
      </c>
      <c r="C177" s="2">
        <v>28</v>
      </c>
      <c r="D177" s="2">
        <v>19</v>
      </c>
      <c r="E177" s="2">
        <v>105</v>
      </c>
      <c r="F177" s="2">
        <v>15</v>
      </c>
      <c r="G177" s="2">
        <v>10</v>
      </c>
      <c r="H177" s="2">
        <v>9</v>
      </c>
    </row>
    <row r="178" spans="1:8" x14ac:dyDescent="0.35">
      <c r="B178" t="s">
        <v>45</v>
      </c>
      <c r="C178" s="2">
        <v>1527</v>
      </c>
      <c r="D178" s="2">
        <v>785</v>
      </c>
      <c r="E178" s="2">
        <v>813</v>
      </c>
      <c r="F178" s="2">
        <v>752</v>
      </c>
      <c r="G178" s="2">
        <v>536</v>
      </c>
      <c r="H178" s="2">
        <v>495</v>
      </c>
    </row>
    <row r="179" spans="1:8" x14ac:dyDescent="0.35">
      <c r="B179" t="s">
        <v>46</v>
      </c>
      <c r="C179" s="2">
        <v>107</v>
      </c>
      <c r="D179" s="2">
        <v>77</v>
      </c>
      <c r="E179" s="2">
        <v>67</v>
      </c>
      <c r="F179" s="2">
        <v>62</v>
      </c>
      <c r="G179" s="2">
        <v>55</v>
      </c>
      <c r="H179" s="2">
        <v>45</v>
      </c>
    </row>
    <row r="180" spans="1:8" x14ac:dyDescent="0.35">
      <c r="B180" t="s">
        <v>47</v>
      </c>
      <c r="C180" s="2">
        <v>289</v>
      </c>
      <c r="D180" s="2">
        <v>255</v>
      </c>
      <c r="E180" s="2">
        <v>261</v>
      </c>
      <c r="F180" s="2">
        <v>259</v>
      </c>
      <c r="G180" s="2">
        <v>294</v>
      </c>
      <c r="H180" s="2">
        <v>174</v>
      </c>
    </row>
    <row r="181" spans="1:8" x14ac:dyDescent="0.35">
      <c r="B181" t="s">
        <v>0</v>
      </c>
      <c r="C181" s="91">
        <v>0</v>
      </c>
      <c r="D181" s="91">
        <v>0</v>
      </c>
      <c r="E181" s="91">
        <v>0</v>
      </c>
      <c r="F181" s="91">
        <v>1</v>
      </c>
      <c r="G181" s="91">
        <v>0</v>
      </c>
      <c r="H181" s="91">
        <v>0</v>
      </c>
    </row>
    <row r="182" spans="1:8" ht="15" thickBot="1" x14ac:dyDescent="0.4">
      <c r="B182" s="16" t="s">
        <v>110</v>
      </c>
      <c r="C182" s="14">
        <f t="shared" ref="C182:H182" si="15">SUM(C167:C181)</f>
        <v>5365</v>
      </c>
      <c r="D182" s="14">
        <f t="shared" si="15"/>
        <v>3596</v>
      </c>
      <c r="E182" s="14">
        <f t="shared" si="15"/>
        <v>3583</v>
      </c>
      <c r="F182" s="14">
        <f t="shared" si="15"/>
        <v>3458</v>
      </c>
      <c r="G182" s="14">
        <f t="shared" si="15"/>
        <v>2925</v>
      </c>
      <c r="H182" s="14">
        <f t="shared" si="15"/>
        <v>2069</v>
      </c>
    </row>
    <row r="183" spans="1:8" x14ac:dyDescent="0.35">
      <c r="C183" s="2"/>
      <c r="D183" s="2"/>
    </row>
    <row r="184" spans="1:8" x14ac:dyDescent="0.35">
      <c r="A184" s="6" t="s">
        <v>92</v>
      </c>
      <c r="B184" s="6" t="s">
        <v>11</v>
      </c>
      <c r="C184" s="15">
        <f t="shared" ref="C184:H184" si="16">C200+C217+C234</f>
        <v>1290</v>
      </c>
      <c r="D184" s="15">
        <f t="shared" si="16"/>
        <v>1043</v>
      </c>
      <c r="E184" s="15">
        <f t="shared" si="16"/>
        <v>1877</v>
      </c>
      <c r="F184" s="58">
        <f t="shared" si="16"/>
        <v>2232</v>
      </c>
      <c r="G184" s="58">
        <f t="shared" si="16"/>
        <v>1881</v>
      </c>
      <c r="H184" s="58">
        <f t="shared" si="16"/>
        <v>1306</v>
      </c>
    </row>
    <row r="185" spans="1:8" x14ac:dyDescent="0.35">
      <c r="A185" t="s">
        <v>3</v>
      </c>
      <c r="B185" t="s">
        <v>34</v>
      </c>
      <c r="C185" s="91">
        <v>122</v>
      </c>
      <c r="D185" s="91">
        <v>92</v>
      </c>
      <c r="E185" s="91">
        <v>204</v>
      </c>
      <c r="F185" s="91">
        <v>279</v>
      </c>
      <c r="G185" s="2">
        <v>234</v>
      </c>
      <c r="H185" s="2">
        <v>151</v>
      </c>
    </row>
    <row r="186" spans="1:8" x14ac:dyDescent="0.35">
      <c r="B186" t="s">
        <v>35</v>
      </c>
      <c r="C186" s="91">
        <v>0</v>
      </c>
      <c r="D186" s="91">
        <v>0</v>
      </c>
      <c r="E186" s="91">
        <v>2</v>
      </c>
      <c r="F186" s="91">
        <v>0</v>
      </c>
      <c r="G186" s="91">
        <v>0</v>
      </c>
      <c r="H186" s="91">
        <v>0</v>
      </c>
    </row>
    <row r="187" spans="1:8" x14ac:dyDescent="0.35">
      <c r="B187" t="s">
        <v>36</v>
      </c>
      <c r="C187" s="91">
        <v>7</v>
      </c>
      <c r="D187" s="91">
        <v>30</v>
      </c>
      <c r="E187" s="91">
        <v>23</v>
      </c>
      <c r="F187" s="91">
        <v>27</v>
      </c>
      <c r="G187" s="2">
        <v>22</v>
      </c>
      <c r="H187" s="2">
        <v>9</v>
      </c>
    </row>
    <row r="188" spans="1:8" x14ac:dyDescent="0.35">
      <c r="B188" t="s">
        <v>37</v>
      </c>
      <c r="C188" s="91">
        <v>0</v>
      </c>
      <c r="D188" s="91">
        <v>2</v>
      </c>
      <c r="E188" s="91">
        <v>0</v>
      </c>
      <c r="F188" s="91">
        <v>1</v>
      </c>
      <c r="G188" s="2">
        <v>1</v>
      </c>
      <c r="H188" s="2">
        <v>0</v>
      </c>
    </row>
    <row r="189" spans="1:8" x14ac:dyDescent="0.35">
      <c r="B189" t="s">
        <v>38</v>
      </c>
      <c r="C189" s="91">
        <v>0</v>
      </c>
      <c r="D189" s="91">
        <v>0</v>
      </c>
      <c r="E189" s="91">
        <v>0</v>
      </c>
      <c r="F189" s="91">
        <v>0</v>
      </c>
      <c r="G189" s="91">
        <v>0</v>
      </c>
      <c r="H189" s="91">
        <v>0</v>
      </c>
    </row>
    <row r="190" spans="1:8" x14ac:dyDescent="0.35">
      <c r="B190" t="s">
        <v>39</v>
      </c>
      <c r="C190" s="91">
        <v>0</v>
      </c>
      <c r="D190" s="91">
        <v>1</v>
      </c>
      <c r="E190" s="91">
        <v>1</v>
      </c>
      <c r="F190" s="91">
        <v>4</v>
      </c>
      <c r="G190" s="2">
        <v>2</v>
      </c>
      <c r="H190" s="2">
        <v>1</v>
      </c>
    </row>
    <row r="191" spans="1:8" x14ac:dyDescent="0.35">
      <c r="B191" t="s">
        <v>40</v>
      </c>
      <c r="C191" s="91">
        <v>12</v>
      </c>
      <c r="D191" s="91">
        <v>11</v>
      </c>
      <c r="E191" s="91">
        <v>59</v>
      </c>
      <c r="F191" s="91">
        <v>74</v>
      </c>
      <c r="G191" s="2">
        <v>58</v>
      </c>
      <c r="H191" s="2">
        <v>45</v>
      </c>
    </row>
    <row r="192" spans="1:8" x14ac:dyDescent="0.35">
      <c r="B192" t="s">
        <v>41</v>
      </c>
      <c r="C192" s="91">
        <v>10</v>
      </c>
      <c r="D192" s="91">
        <v>6</v>
      </c>
      <c r="E192" s="91">
        <v>18</v>
      </c>
      <c r="F192" s="91">
        <v>18</v>
      </c>
      <c r="G192" s="2">
        <v>12</v>
      </c>
      <c r="H192" s="2">
        <v>5</v>
      </c>
    </row>
    <row r="193" spans="1:8" x14ac:dyDescent="0.35">
      <c r="B193" t="s">
        <v>42</v>
      </c>
      <c r="C193" s="91">
        <v>70</v>
      </c>
      <c r="D193" s="91">
        <v>69</v>
      </c>
      <c r="E193" s="91">
        <v>110</v>
      </c>
      <c r="F193" s="91">
        <v>86</v>
      </c>
      <c r="G193" s="2">
        <v>18</v>
      </c>
      <c r="H193" s="2">
        <v>139</v>
      </c>
    </row>
    <row r="194" spans="1:8" x14ac:dyDescent="0.35">
      <c r="B194" t="s">
        <v>43</v>
      </c>
      <c r="C194" s="91">
        <v>1</v>
      </c>
      <c r="D194" s="91">
        <v>6</v>
      </c>
      <c r="E194" s="91">
        <v>8</v>
      </c>
      <c r="F194" s="91">
        <v>20</v>
      </c>
      <c r="G194" s="2">
        <v>14</v>
      </c>
      <c r="H194" s="2">
        <v>0</v>
      </c>
    </row>
    <row r="195" spans="1:8" x14ac:dyDescent="0.35">
      <c r="B195" t="s">
        <v>44</v>
      </c>
      <c r="C195" s="91">
        <v>1</v>
      </c>
      <c r="D195" s="91">
        <v>3</v>
      </c>
      <c r="E195" s="91">
        <v>2</v>
      </c>
      <c r="F195" s="91">
        <v>2</v>
      </c>
      <c r="G195" s="91">
        <v>0</v>
      </c>
      <c r="H195" s="91">
        <v>0</v>
      </c>
    </row>
    <row r="196" spans="1:8" x14ac:dyDescent="0.35">
      <c r="B196" t="s">
        <v>45</v>
      </c>
      <c r="C196" s="91">
        <v>162</v>
      </c>
      <c r="D196" s="91">
        <v>222</v>
      </c>
      <c r="E196" s="91">
        <v>300</v>
      </c>
      <c r="F196" s="91">
        <v>409</v>
      </c>
      <c r="G196" s="2">
        <v>419</v>
      </c>
      <c r="H196" s="2">
        <v>172</v>
      </c>
    </row>
    <row r="197" spans="1:8" x14ac:dyDescent="0.35">
      <c r="B197" t="s">
        <v>46</v>
      </c>
      <c r="C197" s="91">
        <v>1</v>
      </c>
      <c r="D197" s="91">
        <v>2</v>
      </c>
      <c r="E197" s="91">
        <v>11</v>
      </c>
      <c r="F197" s="91">
        <v>1</v>
      </c>
      <c r="G197" s="2">
        <v>6</v>
      </c>
      <c r="H197" s="2">
        <v>8</v>
      </c>
    </row>
    <row r="198" spans="1:8" x14ac:dyDescent="0.35">
      <c r="B198" t="s">
        <v>47</v>
      </c>
      <c r="C198" s="91">
        <v>28</v>
      </c>
      <c r="D198" s="91">
        <v>29</v>
      </c>
      <c r="E198" s="91">
        <v>47</v>
      </c>
      <c r="F198" s="91">
        <v>91</v>
      </c>
      <c r="G198" s="2">
        <v>39</v>
      </c>
      <c r="H198" s="2">
        <v>26</v>
      </c>
    </row>
    <row r="199" spans="1:8" x14ac:dyDescent="0.35">
      <c r="B199" t="s">
        <v>0</v>
      </c>
      <c r="C199" s="91">
        <v>0</v>
      </c>
      <c r="D199" s="91">
        <v>0</v>
      </c>
      <c r="E199" s="91">
        <v>0</v>
      </c>
      <c r="F199" s="91">
        <v>0</v>
      </c>
      <c r="G199" s="91">
        <v>0</v>
      </c>
      <c r="H199" s="91">
        <v>0</v>
      </c>
    </row>
    <row r="200" spans="1:8" ht="15" thickBot="1" x14ac:dyDescent="0.4">
      <c r="B200" s="16" t="s">
        <v>110</v>
      </c>
      <c r="C200" s="14">
        <f t="shared" ref="C200:H200" si="17">SUM(C185:C199)</f>
        <v>414</v>
      </c>
      <c r="D200" s="14">
        <f t="shared" si="17"/>
        <v>473</v>
      </c>
      <c r="E200" s="14">
        <f t="shared" si="17"/>
        <v>785</v>
      </c>
      <c r="F200" s="14">
        <f t="shared" si="17"/>
        <v>1012</v>
      </c>
      <c r="G200" s="14">
        <f t="shared" si="17"/>
        <v>825</v>
      </c>
      <c r="H200" s="14">
        <f t="shared" si="17"/>
        <v>556</v>
      </c>
    </row>
    <row r="201" spans="1:8" x14ac:dyDescent="0.35">
      <c r="C201" s="2"/>
      <c r="D201" s="2"/>
      <c r="F201" s="2"/>
    </row>
    <row r="202" spans="1:8" x14ac:dyDescent="0.35">
      <c r="A202" t="s">
        <v>59</v>
      </c>
      <c r="B202" t="s">
        <v>34</v>
      </c>
      <c r="C202" s="91">
        <v>104</v>
      </c>
      <c r="D202" s="91">
        <v>81</v>
      </c>
      <c r="E202" s="91">
        <v>184</v>
      </c>
      <c r="F202" s="91">
        <v>185</v>
      </c>
      <c r="G202" s="2">
        <v>161</v>
      </c>
      <c r="H202" s="2">
        <v>113</v>
      </c>
    </row>
    <row r="203" spans="1:8" x14ac:dyDescent="0.35">
      <c r="B203" t="s">
        <v>35</v>
      </c>
      <c r="C203" s="91">
        <v>0</v>
      </c>
      <c r="D203" s="91">
        <v>0</v>
      </c>
      <c r="E203" s="91">
        <v>0</v>
      </c>
      <c r="F203" s="91">
        <v>0</v>
      </c>
      <c r="G203" s="2">
        <v>1</v>
      </c>
      <c r="H203" s="2">
        <v>0</v>
      </c>
    </row>
    <row r="204" spans="1:8" x14ac:dyDescent="0.35">
      <c r="B204" t="s">
        <v>36</v>
      </c>
      <c r="C204" s="91">
        <v>4</v>
      </c>
      <c r="D204" s="91">
        <v>8</v>
      </c>
      <c r="E204" s="91">
        <v>16</v>
      </c>
      <c r="F204" s="91">
        <v>10</v>
      </c>
      <c r="G204" s="2">
        <v>9</v>
      </c>
      <c r="H204" s="2">
        <v>5</v>
      </c>
    </row>
    <row r="205" spans="1:8" x14ac:dyDescent="0.35">
      <c r="B205" t="s">
        <v>37</v>
      </c>
      <c r="C205" s="91">
        <v>0</v>
      </c>
      <c r="D205" s="91">
        <v>0</v>
      </c>
      <c r="E205" s="91">
        <v>0</v>
      </c>
      <c r="F205" s="91">
        <v>0</v>
      </c>
      <c r="G205" s="91">
        <v>0</v>
      </c>
      <c r="H205" s="91">
        <v>0</v>
      </c>
    </row>
    <row r="206" spans="1:8" x14ac:dyDescent="0.35">
      <c r="B206" t="s">
        <v>38</v>
      </c>
      <c r="C206" s="91">
        <v>0</v>
      </c>
      <c r="D206" s="91">
        <v>0</v>
      </c>
      <c r="E206" s="91">
        <v>0</v>
      </c>
      <c r="F206" s="91">
        <v>0</v>
      </c>
      <c r="G206" s="91">
        <v>0</v>
      </c>
      <c r="H206" s="91">
        <v>0</v>
      </c>
    </row>
    <row r="207" spans="1:8" x14ac:dyDescent="0.35">
      <c r="B207" t="s">
        <v>39</v>
      </c>
      <c r="C207" s="91">
        <v>0</v>
      </c>
      <c r="D207" s="91">
        <v>2</v>
      </c>
      <c r="E207" s="91">
        <v>0</v>
      </c>
      <c r="F207" s="91">
        <v>1</v>
      </c>
      <c r="G207" s="91">
        <v>0</v>
      </c>
      <c r="H207" s="91">
        <v>0</v>
      </c>
    </row>
    <row r="208" spans="1:8" x14ac:dyDescent="0.35">
      <c r="B208" t="s">
        <v>40</v>
      </c>
      <c r="C208" s="91">
        <v>14</v>
      </c>
      <c r="D208" s="91">
        <v>14</v>
      </c>
      <c r="E208" s="91">
        <v>48</v>
      </c>
      <c r="F208" s="91">
        <v>26</v>
      </c>
      <c r="G208" s="2">
        <v>23</v>
      </c>
      <c r="H208" s="2">
        <v>21</v>
      </c>
    </row>
    <row r="209" spans="1:8" x14ac:dyDescent="0.35">
      <c r="B209" t="s">
        <v>41</v>
      </c>
      <c r="C209" s="91">
        <v>8</v>
      </c>
      <c r="D209" s="91">
        <v>4</v>
      </c>
      <c r="E209" s="91">
        <v>7</v>
      </c>
      <c r="F209" s="91">
        <v>10</v>
      </c>
      <c r="G209" s="2">
        <v>7</v>
      </c>
      <c r="H209" s="2">
        <v>5</v>
      </c>
    </row>
    <row r="210" spans="1:8" x14ac:dyDescent="0.35">
      <c r="B210" t="s">
        <v>42</v>
      </c>
      <c r="C210" s="91">
        <v>48</v>
      </c>
      <c r="D210" s="91">
        <v>74</v>
      </c>
      <c r="E210" s="91">
        <v>136</v>
      </c>
      <c r="F210" s="91">
        <v>108</v>
      </c>
      <c r="G210" s="2">
        <v>20</v>
      </c>
      <c r="H210" s="2">
        <v>108</v>
      </c>
    </row>
    <row r="211" spans="1:8" x14ac:dyDescent="0.35">
      <c r="B211" t="s">
        <v>43</v>
      </c>
      <c r="C211" s="91">
        <v>0</v>
      </c>
      <c r="D211" s="91">
        <v>5</v>
      </c>
      <c r="E211" s="91">
        <v>3</v>
      </c>
      <c r="F211" s="91">
        <v>19</v>
      </c>
      <c r="G211" s="2">
        <v>13</v>
      </c>
      <c r="H211" s="2">
        <v>0</v>
      </c>
    </row>
    <row r="212" spans="1:8" x14ac:dyDescent="0.35">
      <c r="B212" t="s">
        <v>44</v>
      </c>
      <c r="C212" s="91">
        <v>2</v>
      </c>
      <c r="D212" s="91">
        <v>3</v>
      </c>
      <c r="E212" s="91">
        <v>1</v>
      </c>
      <c r="F212" s="91">
        <v>2</v>
      </c>
      <c r="G212" s="2">
        <v>1</v>
      </c>
      <c r="H212" s="2">
        <v>2</v>
      </c>
    </row>
    <row r="213" spans="1:8" x14ac:dyDescent="0.35">
      <c r="B213" t="s">
        <v>45</v>
      </c>
      <c r="C213" s="91">
        <v>143</v>
      </c>
      <c r="D213" s="91">
        <v>193</v>
      </c>
      <c r="E213" s="91">
        <v>248</v>
      </c>
      <c r="F213" s="91">
        <v>351</v>
      </c>
      <c r="G213" s="2">
        <v>379</v>
      </c>
      <c r="H213" s="2">
        <v>186</v>
      </c>
    </row>
    <row r="214" spans="1:8" x14ac:dyDescent="0.35">
      <c r="B214" t="s">
        <v>46</v>
      </c>
      <c r="C214" s="91">
        <v>5</v>
      </c>
      <c r="D214" s="91">
        <v>4</v>
      </c>
      <c r="E214" s="91">
        <v>16</v>
      </c>
      <c r="F214" s="91">
        <v>3</v>
      </c>
      <c r="G214" s="2">
        <v>3</v>
      </c>
      <c r="H214" s="2">
        <v>11</v>
      </c>
    </row>
    <row r="215" spans="1:8" x14ac:dyDescent="0.35">
      <c r="B215" t="s">
        <v>47</v>
      </c>
      <c r="C215" s="91">
        <v>26</v>
      </c>
      <c r="D215" s="91">
        <v>26</v>
      </c>
      <c r="E215" s="91">
        <v>46</v>
      </c>
      <c r="F215" s="91">
        <v>62</v>
      </c>
      <c r="G215" s="2">
        <v>22</v>
      </c>
      <c r="H215" s="2">
        <v>16</v>
      </c>
    </row>
    <row r="216" spans="1:8" x14ac:dyDescent="0.35">
      <c r="B216" t="s">
        <v>0</v>
      </c>
      <c r="C216" s="91">
        <v>0</v>
      </c>
      <c r="D216" s="91">
        <v>0</v>
      </c>
      <c r="E216" s="91">
        <v>0</v>
      </c>
      <c r="F216" s="91">
        <v>0</v>
      </c>
      <c r="G216" s="91">
        <v>0</v>
      </c>
      <c r="H216" s="91">
        <v>0</v>
      </c>
    </row>
    <row r="217" spans="1:8" ht="15" thickBot="1" x14ac:dyDescent="0.4">
      <c r="B217" s="16" t="s">
        <v>110</v>
      </c>
      <c r="C217" s="14">
        <f t="shared" ref="C217:H217" si="18">SUM(C202:C216)</f>
        <v>354</v>
      </c>
      <c r="D217" s="14">
        <f t="shared" si="18"/>
        <v>414</v>
      </c>
      <c r="E217" s="14">
        <f t="shared" si="18"/>
        <v>705</v>
      </c>
      <c r="F217" s="14">
        <f t="shared" si="18"/>
        <v>777</v>
      </c>
      <c r="G217" s="14">
        <f t="shared" si="18"/>
        <v>639</v>
      </c>
      <c r="H217" s="14">
        <f t="shared" si="18"/>
        <v>467</v>
      </c>
    </row>
    <row r="218" spans="1:8" x14ac:dyDescent="0.35">
      <c r="C218" s="2"/>
      <c r="D218" s="2"/>
      <c r="F218" s="2"/>
    </row>
    <row r="219" spans="1:8" x14ac:dyDescent="0.35">
      <c r="A219" t="s">
        <v>12</v>
      </c>
      <c r="B219" t="s">
        <v>34</v>
      </c>
      <c r="C219" s="91">
        <v>74</v>
      </c>
      <c r="D219" s="91">
        <v>18</v>
      </c>
      <c r="E219" s="91">
        <v>54</v>
      </c>
      <c r="F219" s="91">
        <v>84</v>
      </c>
      <c r="G219" s="2">
        <v>75</v>
      </c>
      <c r="H219" s="2">
        <v>43</v>
      </c>
    </row>
    <row r="220" spans="1:8" x14ac:dyDescent="0.35">
      <c r="B220" t="s">
        <v>35</v>
      </c>
      <c r="C220" s="91">
        <v>0</v>
      </c>
      <c r="D220" s="91">
        <v>0</v>
      </c>
      <c r="E220" s="91">
        <v>2</v>
      </c>
      <c r="F220" s="91">
        <v>2</v>
      </c>
      <c r="G220" s="2">
        <v>2</v>
      </c>
      <c r="H220" s="2">
        <v>1</v>
      </c>
    </row>
    <row r="221" spans="1:8" x14ac:dyDescent="0.35">
      <c r="B221" t="s">
        <v>36</v>
      </c>
      <c r="C221" s="91">
        <v>4</v>
      </c>
      <c r="D221" s="91">
        <v>0</v>
      </c>
      <c r="E221" s="91">
        <v>2</v>
      </c>
      <c r="F221" s="91">
        <v>8</v>
      </c>
      <c r="G221" s="2">
        <v>8</v>
      </c>
      <c r="H221" s="2">
        <v>8</v>
      </c>
    </row>
    <row r="222" spans="1:8" x14ac:dyDescent="0.35">
      <c r="B222" t="s">
        <v>37</v>
      </c>
      <c r="C222" s="91">
        <v>2</v>
      </c>
      <c r="D222" s="91">
        <v>2</v>
      </c>
      <c r="E222" s="91">
        <v>7</v>
      </c>
      <c r="F222" s="91">
        <v>5</v>
      </c>
      <c r="G222" s="2">
        <v>5</v>
      </c>
      <c r="H222" s="2">
        <v>5</v>
      </c>
    </row>
    <row r="223" spans="1:8" x14ac:dyDescent="0.35">
      <c r="B223" t="s">
        <v>38</v>
      </c>
      <c r="C223" s="91">
        <v>6</v>
      </c>
      <c r="D223" s="91">
        <v>0</v>
      </c>
      <c r="E223" s="91">
        <v>1</v>
      </c>
      <c r="F223" s="91">
        <v>1</v>
      </c>
      <c r="G223" s="2">
        <v>1</v>
      </c>
      <c r="H223" s="2">
        <v>1</v>
      </c>
    </row>
    <row r="224" spans="1:8" x14ac:dyDescent="0.35">
      <c r="B224" t="s">
        <v>39</v>
      </c>
      <c r="C224" s="91">
        <v>1</v>
      </c>
      <c r="D224" s="91">
        <v>0</v>
      </c>
      <c r="E224" s="91">
        <v>3</v>
      </c>
      <c r="F224" s="91">
        <v>1</v>
      </c>
      <c r="G224" s="2">
        <v>1</v>
      </c>
      <c r="H224" s="2">
        <v>0</v>
      </c>
    </row>
    <row r="225" spans="1:8" x14ac:dyDescent="0.35">
      <c r="B225" t="s">
        <v>40</v>
      </c>
      <c r="C225" s="91">
        <v>9</v>
      </c>
      <c r="D225" s="91">
        <v>1</v>
      </c>
      <c r="E225" s="91">
        <v>21</v>
      </c>
      <c r="F225" s="91">
        <v>15</v>
      </c>
      <c r="G225" s="2">
        <v>14</v>
      </c>
      <c r="H225" s="2">
        <v>6</v>
      </c>
    </row>
    <row r="226" spans="1:8" x14ac:dyDescent="0.35">
      <c r="B226" t="s">
        <v>41</v>
      </c>
      <c r="C226" s="91">
        <v>2</v>
      </c>
      <c r="D226" s="91">
        <v>2</v>
      </c>
      <c r="E226" s="91">
        <v>3</v>
      </c>
      <c r="F226" s="91">
        <v>3</v>
      </c>
      <c r="G226" s="2">
        <v>1</v>
      </c>
      <c r="H226" s="2">
        <v>0</v>
      </c>
    </row>
    <row r="227" spans="1:8" x14ac:dyDescent="0.35">
      <c r="B227" t="s">
        <v>42</v>
      </c>
      <c r="C227" s="91">
        <v>22</v>
      </c>
      <c r="D227" s="91">
        <v>9</v>
      </c>
      <c r="E227" s="91">
        <v>15</v>
      </c>
      <c r="F227" s="91">
        <v>16</v>
      </c>
      <c r="G227" s="2">
        <v>11</v>
      </c>
      <c r="H227" s="2">
        <v>20</v>
      </c>
    </row>
    <row r="228" spans="1:8" x14ac:dyDescent="0.35">
      <c r="B228" t="s">
        <v>43</v>
      </c>
      <c r="C228" s="91">
        <v>0</v>
      </c>
      <c r="D228" s="91">
        <v>0</v>
      </c>
      <c r="E228" s="91">
        <v>0</v>
      </c>
      <c r="F228" s="91">
        <v>4</v>
      </c>
      <c r="G228" s="2">
        <v>3</v>
      </c>
      <c r="H228" s="2">
        <v>0</v>
      </c>
    </row>
    <row r="229" spans="1:8" x14ac:dyDescent="0.35">
      <c r="B229" t="s">
        <v>44</v>
      </c>
      <c r="C229" s="91">
        <v>0</v>
      </c>
      <c r="D229" s="91">
        <v>0</v>
      </c>
      <c r="E229" s="91">
        <v>0</v>
      </c>
      <c r="F229" s="91">
        <v>3</v>
      </c>
      <c r="G229" s="2">
        <v>4</v>
      </c>
      <c r="H229" s="2">
        <v>3</v>
      </c>
    </row>
    <row r="230" spans="1:8" x14ac:dyDescent="0.35">
      <c r="B230" t="s">
        <v>45</v>
      </c>
      <c r="C230" s="91">
        <v>391</v>
      </c>
      <c r="D230" s="91">
        <v>119</v>
      </c>
      <c r="E230" s="91">
        <v>259</v>
      </c>
      <c r="F230" s="91">
        <v>282</v>
      </c>
      <c r="G230" s="2">
        <v>272</v>
      </c>
      <c r="H230" s="2">
        <v>186</v>
      </c>
    </row>
    <row r="231" spans="1:8" x14ac:dyDescent="0.35">
      <c r="B231" t="s">
        <v>46</v>
      </c>
      <c r="C231" s="91">
        <v>4</v>
      </c>
      <c r="D231" s="91">
        <v>2</v>
      </c>
      <c r="E231" s="91">
        <v>3</v>
      </c>
      <c r="F231" s="91">
        <v>3</v>
      </c>
      <c r="G231" s="2">
        <v>3</v>
      </c>
      <c r="H231" s="2">
        <v>3</v>
      </c>
    </row>
    <row r="232" spans="1:8" x14ac:dyDescent="0.35">
      <c r="B232" t="s">
        <v>47</v>
      </c>
      <c r="C232" s="91">
        <v>7</v>
      </c>
      <c r="D232" s="91">
        <v>3</v>
      </c>
      <c r="E232" s="91">
        <v>17</v>
      </c>
      <c r="F232" s="91">
        <v>16</v>
      </c>
      <c r="G232" s="2">
        <v>17</v>
      </c>
      <c r="H232" s="2">
        <v>7</v>
      </c>
    </row>
    <row r="233" spans="1:8" x14ac:dyDescent="0.35">
      <c r="B233" t="s">
        <v>0</v>
      </c>
      <c r="C233" s="91">
        <v>0</v>
      </c>
      <c r="D233" s="91">
        <v>0</v>
      </c>
      <c r="E233" s="91">
        <v>0</v>
      </c>
      <c r="F233" s="91">
        <v>0</v>
      </c>
      <c r="G233" s="91">
        <v>0</v>
      </c>
      <c r="H233" s="91">
        <v>0</v>
      </c>
    </row>
    <row r="234" spans="1:8" ht="15" thickBot="1" x14ac:dyDescent="0.4">
      <c r="B234" s="16" t="s">
        <v>110</v>
      </c>
      <c r="C234" s="14">
        <f t="shared" ref="C234:H234" si="19">SUM(C219:C233)</f>
        <v>522</v>
      </c>
      <c r="D234" s="14">
        <f t="shared" si="19"/>
        <v>156</v>
      </c>
      <c r="E234" s="14">
        <f t="shared" si="19"/>
        <v>387</v>
      </c>
      <c r="F234" s="14">
        <f t="shared" si="19"/>
        <v>443</v>
      </c>
      <c r="G234" s="14">
        <f t="shared" si="19"/>
        <v>417</v>
      </c>
      <c r="H234" s="14">
        <f t="shared" si="19"/>
        <v>283</v>
      </c>
    </row>
    <row r="235" spans="1:8" x14ac:dyDescent="0.35">
      <c r="C235" s="2"/>
      <c r="D235" s="2"/>
    </row>
    <row r="236" spans="1:8" x14ac:dyDescent="0.35">
      <c r="A236" s="6" t="s">
        <v>1</v>
      </c>
      <c r="B236" s="6" t="s">
        <v>11</v>
      </c>
      <c r="C236" s="15">
        <f t="shared" ref="C236:H236" si="20">C252+C269+C286</f>
        <v>19126.879999999997</v>
      </c>
      <c r="D236" s="15">
        <f t="shared" si="20"/>
        <v>19274.599999999999</v>
      </c>
      <c r="E236" s="15">
        <f t="shared" si="20"/>
        <v>12177.56</v>
      </c>
      <c r="F236" s="15">
        <f t="shared" si="20"/>
        <v>18641.439999999999</v>
      </c>
      <c r="G236" s="58">
        <f t="shared" si="20"/>
        <v>16155.76</v>
      </c>
      <c r="H236" s="58">
        <f t="shared" si="20"/>
        <v>13610.6</v>
      </c>
    </row>
    <row r="237" spans="1:8" x14ac:dyDescent="0.35">
      <c r="A237" t="s">
        <v>3</v>
      </c>
      <c r="B237" t="s">
        <v>34</v>
      </c>
      <c r="C237" s="2">
        <v>2477.1999999999998</v>
      </c>
      <c r="D237" s="2">
        <v>2789.6</v>
      </c>
      <c r="E237" s="2">
        <v>1824.24</v>
      </c>
      <c r="F237" s="2">
        <v>2462.2400000000002</v>
      </c>
      <c r="G237" s="2">
        <v>2387.44</v>
      </c>
      <c r="H237" s="2">
        <v>1729.2</v>
      </c>
    </row>
    <row r="238" spans="1:8" x14ac:dyDescent="0.35">
      <c r="B238" t="s">
        <v>35</v>
      </c>
      <c r="C238" s="2">
        <v>53.68</v>
      </c>
      <c r="D238" s="2">
        <v>53.68</v>
      </c>
      <c r="E238" s="2">
        <v>29.04</v>
      </c>
      <c r="F238" s="2">
        <v>79.2</v>
      </c>
      <c r="G238" s="2">
        <v>65.12</v>
      </c>
      <c r="H238" s="2">
        <v>45.76</v>
      </c>
    </row>
    <row r="239" spans="1:8" x14ac:dyDescent="0.35">
      <c r="B239" t="s">
        <v>36</v>
      </c>
      <c r="C239" s="2">
        <v>360.8</v>
      </c>
      <c r="D239" s="2">
        <v>501.6</v>
      </c>
      <c r="E239" s="2">
        <v>296.56</v>
      </c>
      <c r="F239" s="2">
        <v>343.2</v>
      </c>
      <c r="G239" s="2">
        <v>286.88</v>
      </c>
      <c r="H239" s="2">
        <v>128.47999999999999</v>
      </c>
    </row>
    <row r="240" spans="1:8" x14ac:dyDescent="0.35">
      <c r="B240" t="s">
        <v>37</v>
      </c>
      <c r="C240" s="2">
        <v>30.8</v>
      </c>
      <c r="D240" s="2">
        <v>54.56</v>
      </c>
      <c r="E240" s="2">
        <v>24.64</v>
      </c>
      <c r="F240" s="2">
        <v>44</v>
      </c>
      <c r="G240" s="2">
        <v>36.96</v>
      </c>
      <c r="H240" s="2">
        <v>20.239999999999998</v>
      </c>
    </row>
    <row r="241" spans="1:8" x14ac:dyDescent="0.35">
      <c r="B241" t="s">
        <v>38</v>
      </c>
      <c r="C241" s="2">
        <v>44.88</v>
      </c>
      <c r="D241" s="2">
        <v>36.96</v>
      </c>
      <c r="E241" s="2">
        <v>17.600000000000001</v>
      </c>
      <c r="F241" s="2">
        <v>105.6</v>
      </c>
      <c r="G241" s="2">
        <v>64.239999999999995</v>
      </c>
      <c r="H241" s="2">
        <v>55.44</v>
      </c>
    </row>
    <row r="242" spans="1:8" x14ac:dyDescent="0.35">
      <c r="B242" t="s">
        <v>39</v>
      </c>
      <c r="C242" s="2">
        <v>179.52</v>
      </c>
      <c r="D242" s="2">
        <v>226.16</v>
      </c>
      <c r="E242" s="2">
        <v>110</v>
      </c>
      <c r="F242" s="2">
        <v>119.68</v>
      </c>
      <c r="G242" s="2">
        <v>86.24</v>
      </c>
      <c r="H242" s="2">
        <v>55.44</v>
      </c>
    </row>
    <row r="243" spans="1:8" x14ac:dyDescent="0.35">
      <c r="B243" t="s">
        <v>40</v>
      </c>
      <c r="C243" s="2">
        <v>875.6</v>
      </c>
      <c r="D243" s="2">
        <v>822.8</v>
      </c>
      <c r="E243" s="2">
        <v>542.08000000000004</v>
      </c>
      <c r="F243" s="2">
        <v>795.52</v>
      </c>
      <c r="G243" s="2">
        <v>741.84</v>
      </c>
      <c r="H243" s="2">
        <v>390.72</v>
      </c>
    </row>
    <row r="244" spans="1:8" x14ac:dyDescent="0.35">
      <c r="B244" t="s">
        <v>41</v>
      </c>
      <c r="C244" s="2">
        <v>462.88</v>
      </c>
      <c r="D244" s="2">
        <v>337.04</v>
      </c>
      <c r="E244" s="2">
        <v>293.04000000000002</v>
      </c>
      <c r="F244" s="2">
        <v>381.04</v>
      </c>
      <c r="G244" s="2">
        <v>311.52</v>
      </c>
      <c r="H244" s="2">
        <v>182.16</v>
      </c>
    </row>
    <row r="245" spans="1:8" x14ac:dyDescent="0.35">
      <c r="B245" t="s">
        <v>42</v>
      </c>
      <c r="C245" s="2">
        <v>2009.92</v>
      </c>
      <c r="D245" s="2">
        <v>2538.8000000000002</v>
      </c>
      <c r="E245" s="2">
        <v>869.44</v>
      </c>
      <c r="F245" s="2">
        <v>1489.84</v>
      </c>
      <c r="G245" s="2">
        <v>1173.04</v>
      </c>
      <c r="H245" s="2">
        <v>1167.76</v>
      </c>
    </row>
    <row r="246" spans="1:8" x14ac:dyDescent="0.35">
      <c r="B246" t="s">
        <v>43</v>
      </c>
      <c r="C246" s="2">
        <v>42.24</v>
      </c>
      <c r="D246" s="2">
        <v>129.36000000000001</v>
      </c>
      <c r="E246" s="2">
        <v>21.12</v>
      </c>
      <c r="F246" s="2">
        <v>68.64</v>
      </c>
      <c r="G246" s="2">
        <v>51.92</v>
      </c>
      <c r="H246" s="2">
        <v>49.28</v>
      </c>
    </row>
    <row r="247" spans="1:8" x14ac:dyDescent="0.35">
      <c r="B247" t="s">
        <v>44</v>
      </c>
      <c r="C247" s="2">
        <v>14.08</v>
      </c>
      <c r="D247" s="2">
        <v>82.72</v>
      </c>
      <c r="E247" s="2">
        <v>49.28</v>
      </c>
      <c r="F247" s="2">
        <v>103.84</v>
      </c>
      <c r="G247" s="2">
        <v>88</v>
      </c>
      <c r="H247" s="2">
        <v>87.12</v>
      </c>
    </row>
    <row r="248" spans="1:8" x14ac:dyDescent="0.35">
      <c r="B248" t="s">
        <v>45</v>
      </c>
      <c r="C248" s="2">
        <v>2026.64</v>
      </c>
      <c r="D248" s="2">
        <v>2303.84</v>
      </c>
      <c r="E248" s="2">
        <v>1949.2</v>
      </c>
      <c r="F248" s="2">
        <v>2992.88</v>
      </c>
      <c r="G248" s="2">
        <v>2451.6799999999998</v>
      </c>
      <c r="H248" s="2">
        <v>2322.3200000000002</v>
      </c>
    </row>
    <row r="249" spans="1:8" x14ac:dyDescent="0.35">
      <c r="B249" t="s">
        <v>46</v>
      </c>
      <c r="C249" s="2">
        <v>141.68</v>
      </c>
      <c r="D249" s="2">
        <v>233.2</v>
      </c>
      <c r="E249" s="2">
        <v>95.92</v>
      </c>
      <c r="F249" s="2">
        <v>174.24</v>
      </c>
      <c r="G249" s="2">
        <v>168.96</v>
      </c>
      <c r="H249" s="2">
        <v>158.4</v>
      </c>
    </row>
    <row r="250" spans="1:8" x14ac:dyDescent="0.35">
      <c r="B250" t="s">
        <v>47</v>
      </c>
      <c r="C250" s="2">
        <v>763.84</v>
      </c>
      <c r="D250" s="2">
        <v>956.56000000000006</v>
      </c>
      <c r="E250" s="2">
        <v>482.24</v>
      </c>
      <c r="F250" s="2">
        <v>758.56000000000006</v>
      </c>
      <c r="G250" s="2">
        <v>610.72</v>
      </c>
      <c r="H250" s="2">
        <v>584.32000000000005</v>
      </c>
    </row>
    <row r="251" spans="1:8" x14ac:dyDescent="0.35">
      <c r="B251" t="s">
        <v>0</v>
      </c>
      <c r="C251" s="2">
        <v>0.88</v>
      </c>
      <c r="D251" s="2">
        <v>1.76</v>
      </c>
      <c r="E251" s="91">
        <v>0</v>
      </c>
      <c r="F251" s="2">
        <v>6.16</v>
      </c>
      <c r="G251" s="2">
        <v>5.28</v>
      </c>
      <c r="H251" s="2">
        <v>6.16</v>
      </c>
    </row>
    <row r="252" spans="1:8" ht="15" thickBot="1" x14ac:dyDescent="0.4">
      <c r="B252" s="16" t="s">
        <v>110</v>
      </c>
      <c r="C252" s="14">
        <f t="shared" ref="C252:H252" si="21">SUM(C237:C251)</f>
        <v>9484.64</v>
      </c>
      <c r="D252" s="14">
        <f t="shared" si="21"/>
        <v>11068.64</v>
      </c>
      <c r="E252" s="14">
        <f t="shared" si="21"/>
        <v>6604.4</v>
      </c>
      <c r="F252" s="69">
        <f t="shared" si="21"/>
        <v>9924.64</v>
      </c>
      <c r="G252" s="14">
        <f t="shared" si="21"/>
        <v>8529.84</v>
      </c>
      <c r="H252" s="14">
        <f t="shared" si="21"/>
        <v>6982.7999999999993</v>
      </c>
    </row>
    <row r="253" spans="1:8" x14ac:dyDescent="0.35">
      <c r="C253" s="2"/>
      <c r="D253" s="2"/>
    </row>
    <row r="254" spans="1:8" x14ac:dyDescent="0.35">
      <c r="A254" t="s">
        <v>59</v>
      </c>
      <c r="B254" t="s">
        <v>34</v>
      </c>
      <c r="C254" s="2">
        <v>1130.8</v>
      </c>
      <c r="D254" s="2">
        <v>1727.44</v>
      </c>
      <c r="E254" s="2">
        <v>585.20000000000005</v>
      </c>
      <c r="F254" s="2">
        <v>1161.5999999999999</v>
      </c>
      <c r="G254" s="2">
        <v>1115.8399999999999</v>
      </c>
      <c r="H254" s="2">
        <v>1076.24</v>
      </c>
    </row>
    <row r="255" spans="1:8" x14ac:dyDescent="0.35">
      <c r="B255" t="s">
        <v>35</v>
      </c>
      <c r="C255" s="2">
        <v>42.24</v>
      </c>
      <c r="D255" s="2">
        <v>15.84</v>
      </c>
      <c r="E255" s="2">
        <v>12.32</v>
      </c>
      <c r="F255" s="2">
        <v>64.239999999999995</v>
      </c>
      <c r="G255" s="2">
        <v>51.04</v>
      </c>
      <c r="H255" s="2">
        <v>46.64</v>
      </c>
    </row>
    <row r="256" spans="1:8" x14ac:dyDescent="0.35">
      <c r="B256" t="s">
        <v>36</v>
      </c>
      <c r="C256" s="2">
        <v>200.64000000000001</v>
      </c>
      <c r="D256" s="2">
        <v>253.44</v>
      </c>
      <c r="E256" s="2">
        <v>117.92</v>
      </c>
      <c r="F256" s="2">
        <v>249.04</v>
      </c>
      <c r="G256" s="2">
        <v>212.08</v>
      </c>
      <c r="H256" s="2">
        <v>160.16</v>
      </c>
    </row>
    <row r="257" spans="1:8" x14ac:dyDescent="0.35">
      <c r="B257" t="s">
        <v>37</v>
      </c>
      <c r="C257" s="2">
        <v>31.68</v>
      </c>
      <c r="D257" s="2">
        <v>25.52</v>
      </c>
      <c r="E257" s="2">
        <v>11.44</v>
      </c>
      <c r="F257" s="2">
        <v>45.76</v>
      </c>
      <c r="G257" s="2">
        <v>30.8</v>
      </c>
      <c r="H257" s="2">
        <v>32.56</v>
      </c>
    </row>
    <row r="258" spans="1:8" x14ac:dyDescent="0.35">
      <c r="B258" t="s">
        <v>38</v>
      </c>
      <c r="C258" s="2">
        <v>36.96</v>
      </c>
      <c r="D258" s="2">
        <v>28.16</v>
      </c>
      <c r="E258" s="2">
        <v>13.2</v>
      </c>
      <c r="F258" s="2">
        <v>81.84</v>
      </c>
      <c r="G258" s="2">
        <v>69.52</v>
      </c>
      <c r="H258" s="2">
        <v>46.64</v>
      </c>
    </row>
    <row r="259" spans="1:8" x14ac:dyDescent="0.35">
      <c r="B259" t="s">
        <v>39</v>
      </c>
      <c r="C259" s="2">
        <v>82.72</v>
      </c>
      <c r="D259" s="2">
        <v>61.6</v>
      </c>
      <c r="E259" s="2">
        <v>26.4</v>
      </c>
      <c r="F259" s="2">
        <v>73.92</v>
      </c>
      <c r="G259" s="2">
        <v>56.32</v>
      </c>
      <c r="H259" s="2">
        <v>51.04</v>
      </c>
    </row>
    <row r="260" spans="1:8" x14ac:dyDescent="0.35">
      <c r="B260" t="s">
        <v>40</v>
      </c>
      <c r="C260" s="2">
        <v>524.48</v>
      </c>
      <c r="D260" s="2">
        <v>486.64</v>
      </c>
      <c r="E260" s="2">
        <v>233.2</v>
      </c>
      <c r="F260" s="2">
        <v>532.4</v>
      </c>
      <c r="G260" s="2">
        <v>407.44</v>
      </c>
      <c r="H260" s="2">
        <v>361.68</v>
      </c>
    </row>
    <row r="261" spans="1:8" x14ac:dyDescent="0.35">
      <c r="B261" t="s">
        <v>41</v>
      </c>
      <c r="C261" s="2">
        <v>134.64000000000001</v>
      </c>
      <c r="D261" s="2">
        <v>147.84</v>
      </c>
      <c r="E261" s="2">
        <v>117.92</v>
      </c>
      <c r="F261" s="2">
        <v>234.08</v>
      </c>
      <c r="G261" s="2">
        <v>169.84</v>
      </c>
      <c r="H261" s="2">
        <v>156.64000000000001</v>
      </c>
    </row>
    <row r="262" spans="1:8" x14ac:dyDescent="0.35">
      <c r="B262" t="s">
        <v>42</v>
      </c>
      <c r="C262" s="2">
        <v>1453.76</v>
      </c>
      <c r="D262" s="2">
        <v>812.24</v>
      </c>
      <c r="E262" s="2">
        <v>434.72</v>
      </c>
      <c r="F262" s="2">
        <v>1068.32</v>
      </c>
      <c r="G262" s="2">
        <v>791.12</v>
      </c>
      <c r="H262" s="2">
        <v>816.64</v>
      </c>
    </row>
    <row r="263" spans="1:8" x14ac:dyDescent="0.35">
      <c r="B263" t="s">
        <v>43</v>
      </c>
      <c r="C263" s="2">
        <v>26.4</v>
      </c>
      <c r="D263" s="2">
        <v>11.44</v>
      </c>
      <c r="E263" s="2">
        <v>4.4000000000000004</v>
      </c>
      <c r="F263" s="2">
        <v>40.479999999999997</v>
      </c>
      <c r="G263" s="2">
        <v>29.92</v>
      </c>
      <c r="H263" s="2">
        <v>30.8</v>
      </c>
    </row>
    <row r="264" spans="1:8" x14ac:dyDescent="0.35">
      <c r="B264" t="s">
        <v>44</v>
      </c>
      <c r="C264" s="2">
        <v>58.96</v>
      </c>
      <c r="D264" s="2">
        <v>46.64</v>
      </c>
      <c r="E264" s="2">
        <v>30.8</v>
      </c>
      <c r="F264" s="2">
        <v>80.08</v>
      </c>
      <c r="G264" s="2">
        <v>71.28</v>
      </c>
      <c r="H264" s="2">
        <v>71.28</v>
      </c>
    </row>
    <row r="265" spans="1:8" x14ac:dyDescent="0.35">
      <c r="B265" t="s">
        <v>45</v>
      </c>
      <c r="C265" s="2">
        <v>1098.24</v>
      </c>
      <c r="D265" s="2">
        <v>1521.52</v>
      </c>
      <c r="E265" s="2">
        <v>1118.48</v>
      </c>
      <c r="F265" s="2">
        <v>1958</v>
      </c>
      <c r="G265" s="2">
        <v>1896.4</v>
      </c>
      <c r="H265" s="2">
        <v>1802.24</v>
      </c>
    </row>
    <row r="266" spans="1:8" x14ac:dyDescent="0.35">
      <c r="B266" t="s">
        <v>46</v>
      </c>
      <c r="C266" s="2">
        <v>110.88</v>
      </c>
      <c r="D266" s="2">
        <v>99.44</v>
      </c>
      <c r="E266" s="2">
        <v>43.12</v>
      </c>
      <c r="F266" s="2">
        <v>123.2</v>
      </c>
      <c r="G266" s="2">
        <v>100.32000000000001</v>
      </c>
      <c r="H266" s="2">
        <v>105.6</v>
      </c>
    </row>
    <row r="267" spans="1:8" x14ac:dyDescent="0.35">
      <c r="B267" t="s">
        <v>47</v>
      </c>
      <c r="C267" s="2">
        <v>539.44000000000005</v>
      </c>
      <c r="D267" s="2">
        <v>558.79999999999995</v>
      </c>
      <c r="E267" s="2">
        <v>227.04</v>
      </c>
      <c r="F267" s="2">
        <v>561.44000000000005</v>
      </c>
      <c r="G267" s="2">
        <v>479.6</v>
      </c>
      <c r="H267" s="2">
        <v>436.48</v>
      </c>
    </row>
    <row r="268" spans="1:8" x14ac:dyDescent="0.35">
      <c r="B268" t="s">
        <v>0</v>
      </c>
      <c r="C268" s="2">
        <v>4.4000000000000004</v>
      </c>
      <c r="D268" s="2">
        <v>4.4000000000000004</v>
      </c>
      <c r="E268" s="91">
        <v>0</v>
      </c>
      <c r="F268" s="2">
        <v>4.4000000000000004</v>
      </c>
      <c r="G268" s="2">
        <v>4.4000000000000004</v>
      </c>
      <c r="H268" s="2">
        <v>6.16</v>
      </c>
    </row>
    <row r="269" spans="1:8" ht="15" thickBot="1" x14ac:dyDescent="0.4">
      <c r="B269" s="16" t="s">
        <v>110</v>
      </c>
      <c r="C269" s="14">
        <f t="shared" ref="C269:H269" si="22">SUM(C254:C268)</f>
        <v>5476.24</v>
      </c>
      <c r="D269" s="14">
        <f t="shared" si="22"/>
        <v>5800.9599999999991</v>
      </c>
      <c r="E269" s="14">
        <f t="shared" si="22"/>
        <v>2976.16</v>
      </c>
      <c r="F269" s="69">
        <f t="shared" si="22"/>
        <v>6278.7999999999993</v>
      </c>
      <c r="G269" s="14">
        <f t="shared" si="22"/>
        <v>5485.92</v>
      </c>
      <c r="H269" s="14">
        <f t="shared" si="22"/>
        <v>5200.8000000000011</v>
      </c>
    </row>
    <row r="270" spans="1:8" x14ac:dyDescent="0.35">
      <c r="C270" s="2"/>
      <c r="D270" s="2"/>
    </row>
    <row r="271" spans="1:8" x14ac:dyDescent="0.35">
      <c r="A271" t="s">
        <v>12</v>
      </c>
      <c r="B271" t="s">
        <v>34</v>
      </c>
      <c r="C271" s="2">
        <v>1247</v>
      </c>
      <c r="D271" s="2">
        <v>901</v>
      </c>
      <c r="E271" s="2">
        <v>879</v>
      </c>
      <c r="F271" s="2">
        <v>863</v>
      </c>
      <c r="G271" s="2">
        <v>764</v>
      </c>
      <c r="H271" s="2">
        <v>555</v>
      </c>
    </row>
    <row r="272" spans="1:8" x14ac:dyDescent="0.35">
      <c r="B272" t="s">
        <v>35</v>
      </c>
      <c r="C272" s="2">
        <v>4</v>
      </c>
      <c r="D272" s="2">
        <v>1</v>
      </c>
      <c r="E272" s="2">
        <v>9</v>
      </c>
      <c r="F272" s="2">
        <v>108</v>
      </c>
      <c r="G272" s="2">
        <v>76</v>
      </c>
      <c r="H272" s="2">
        <v>3</v>
      </c>
    </row>
    <row r="273" spans="2:8" x14ac:dyDescent="0.35">
      <c r="B273" t="s">
        <v>36</v>
      </c>
      <c r="C273" s="2">
        <v>97</v>
      </c>
      <c r="D273" s="2">
        <v>30</v>
      </c>
      <c r="E273" s="2">
        <v>77</v>
      </c>
      <c r="F273" s="2">
        <v>49</v>
      </c>
      <c r="G273" s="2">
        <v>40</v>
      </c>
      <c r="H273" s="2">
        <v>16</v>
      </c>
    </row>
    <row r="274" spans="2:8" x14ac:dyDescent="0.35">
      <c r="B274" t="s">
        <v>37</v>
      </c>
      <c r="C274" s="2">
        <v>3</v>
      </c>
      <c r="D274" s="2">
        <v>4</v>
      </c>
      <c r="E274" s="2">
        <v>2</v>
      </c>
      <c r="F274" s="2">
        <v>2</v>
      </c>
      <c r="G274" s="2">
        <v>2</v>
      </c>
      <c r="H274" s="2">
        <v>1</v>
      </c>
    </row>
    <row r="275" spans="2:8" x14ac:dyDescent="0.35">
      <c r="B275" t="s">
        <v>38</v>
      </c>
      <c r="C275" s="2">
        <v>1</v>
      </c>
      <c r="D275" s="2">
        <v>1</v>
      </c>
      <c r="E275" s="2">
        <v>1</v>
      </c>
      <c r="F275" s="2">
        <v>1</v>
      </c>
      <c r="G275" s="2">
        <v>1</v>
      </c>
      <c r="H275" s="2">
        <v>0</v>
      </c>
    </row>
    <row r="276" spans="2:8" x14ac:dyDescent="0.35">
      <c r="B276" t="s">
        <v>39</v>
      </c>
      <c r="C276" s="2">
        <v>54</v>
      </c>
      <c r="D276" s="2">
        <v>39</v>
      </c>
      <c r="E276" s="2">
        <v>32</v>
      </c>
      <c r="F276" s="2">
        <v>22</v>
      </c>
      <c r="G276" s="2">
        <v>13</v>
      </c>
      <c r="H276" s="2">
        <v>5</v>
      </c>
    </row>
    <row r="277" spans="2:8" x14ac:dyDescent="0.35">
      <c r="B277" t="s">
        <v>40</v>
      </c>
      <c r="C277" s="2">
        <v>247</v>
      </c>
      <c r="D277" s="2">
        <v>53</v>
      </c>
      <c r="E277" s="2">
        <v>102</v>
      </c>
      <c r="F277" s="2">
        <v>89</v>
      </c>
      <c r="G277" s="2">
        <v>107</v>
      </c>
      <c r="H277" s="2">
        <v>38</v>
      </c>
    </row>
    <row r="278" spans="2:8" x14ac:dyDescent="0.35">
      <c r="B278" t="s">
        <v>41</v>
      </c>
      <c r="C278" s="2">
        <v>136</v>
      </c>
      <c r="D278" s="2">
        <v>77</v>
      </c>
      <c r="E278" s="2">
        <v>98</v>
      </c>
      <c r="F278" s="2">
        <v>92</v>
      </c>
      <c r="G278" s="2">
        <v>104</v>
      </c>
      <c r="H278" s="2">
        <v>33</v>
      </c>
    </row>
    <row r="279" spans="2:8" x14ac:dyDescent="0.35">
      <c r="B279" t="s">
        <v>42</v>
      </c>
      <c r="C279" s="2">
        <v>761</v>
      </c>
      <c r="D279" s="2">
        <v>505</v>
      </c>
      <c r="E279" s="2">
        <v>453</v>
      </c>
      <c r="F279" s="2">
        <v>438</v>
      </c>
      <c r="G279" s="2">
        <v>369</v>
      </c>
      <c r="H279" s="2">
        <v>243</v>
      </c>
    </row>
    <row r="280" spans="2:8" x14ac:dyDescent="0.35">
      <c r="B280" t="s">
        <v>43</v>
      </c>
      <c r="C280" s="2">
        <v>5</v>
      </c>
      <c r="D280" s="2">
        <v>3</v>
      </c>
      <c r="E280" s="2">
        <v>10</v>
      </c>
      <c r="F280" s="2">
        <v>9</v>
      </c>
      <c r="G280" s="2">
        <v>6</v>
      </c>
      <c r="H280" s="2">
        <v>3</v>
      </c>
    </row>
    <row r="281" spans="2:8" x14ac:dyDescent="0.35">
      <c r="B281" t="s">
        <v>44</v>
      </c>
      <c r="C281" s="2">
        <v>27</v>
      </c>
      <c r="D281" s="2">
        <v>17</v>
      </c>
      <c r="E281" s="2">
        <v>103</v>
      </c>
      <c r="F281" s="2">
        <v>13</v>
      </c>
      <c r="G281" s="2">
        <v>9</v>
      </c>
      <c r="H281" s="2">
        <v>8</v>
      </c>
    </row>
    <row r="282" spans="2:8" x14ac:dyDescent="0.35">
      <c r="B282" t="s">
        <v>45</v>
      </c>
      <c r="C282" s="2">
        <v>1270</v>
      </c>
      <c r="D282" s="2">
        <v>525</v>
      </c>
      <c r="E282" s="2">
        <v>579</v>
      </c>
      <c r="F282" s="2">
        <v>510</v>
      </c>
      <c r="G282" s="2">
        <v>409</v>
      </c>
      <c r="H282" s="2">
        <v>368</v>
      </c>
    </row>
    <row r="283" spans="2:8" x14ac:dyDescent="0.35">
      <c r="B283" t="s">
        <v>46</v>
      </c>
      <c r="C283" s="2">
        <v>83</v>
      </c>
      <c r="D283" s="2">
        <v>58</v>
      </c>
      <c r="E283" s="2">
        <v>51</v>
      </c>
      <c r="F283" s="2">
        <v>48</v>
      </c>
      <c r="G283" s="2">
        <v>42</v>
      </c>
      <c r="H283" s="2">
        <v>35</v>
      </c>
    </row>
    <row r="284" spans="2:8" x14ac:dyDescent="0.35">
      <c r="B284" t="s">
        <v>47</v>
      </c>
      <c r="C284" s="2">
        <v>231</v>
      </c>
      <c r="D284" s="2">
        <v>191</v>
      </c>
      <c r="E284" s="2">
        <v>201</v>
      </c>
      <c r="F284" s="2">
        <v>193</v>
      </c>
      <c r="G284" s="2">
        <v>198</v>
      </c>
      <c r="H284" s="2">
        <v>119</v>
      </c>
    </row>
    <row r="285" spans="2:8" x14ac:dyDescent="0.35">
      <c r="B285" t="s">
        <v>0</v>
      </c>
      <c r="C285" s="91">
        <v>0</v>
      </c>
      <c r="D285" s="91">
        <v>0</v>
      </c>
      <c r="E285" s="91">
        <v>0</v>
      </c>
      <c r="F285" s="2">
        <v>1</v>
      </c>
      <c r="G285" s="91">
        <v>0</v>
      </c>
      <c r="H285" s="91">
        <v>0</v>
      </c>
    </row>
    <row r="286" spans="2:8" ht="15" thickBot="1" x14ac:dyDescent="0.4">
      <c r="B286" s="16" t="s">
        <v>110</v>
      </c>
      <c r="C286" s="14">
        <f t="shared" ref="C286:H286" si="23">SUM(C271:C285)</f>
        <v>4166</v>
      </c>
      <c r="D286" s="14">
        <f t="shared" si="23"/>
        <v>2405</v>
      </c>
      <c r="E286" s="14">
        <f t="shared" si="23"/>
        <v>2597</v>
      </c>
      <c r="F286" s="14">
        <f t="shared" si="23"/>
        <v>2438</v>
      </c>
      <c r="G286" s="14">
        <f t="shared" si="23"/>
        <v>2140</v>
      </c>
      <c r="H286" s="14">
        <f t="shared" si="23"/>
        <v>1427</v>
      </c>
    </row>
  </sheetData>
  <sheetProtection algorithmName="SHA-512" hashValue="uwKV87Cb4I92SsPccoaCJkGcPB8ySYgPqKeka5E86eqb/rPYIfCszsyBf+XG5JFMiSRUko8wdb4zhenTiv9gjA==" saltValue="xuwsC6n8/tBul293H09Egw==" spinCount="100000" sheet="1" objects="1" scenarios="1"/>
  <mergeCells count="1">
    <mergeCell ref="A1:D1"/>
  </mergeCells>
  <pageMargins left="0.7" right="0.7" top="0.75" bottom="0.75" header="0.3" footer="0.3"/>
  <pageSetup paperSize="9" scale="80" fitToHeight="0" orientation="portrait" r:id="rId1"/>
  <headerFooter>
    <oddFooter>&amp;C_x000D_&amp;1#&amp;"Calibri"&amp;10&amp;KFF0000 Public</oddFooter>
  </headerFooter>
  <rowBreaks count="5" manualBreakCount="5">
    <brk id="41" max="16383" man="1"/>
    <brk id="79" max="16383" man="1"/>
    <brk id="130" max="16383" man="1"/>
    <brk id="182" max="16383" man="1"/>
    <brk id="2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Notes</vt:lpstr>
      <vt:lpstr>Glossary</vt:lpstr>
      <vt:lpstr>Population Data</vt:lpstr>
      <vt:lpstr>Indicators</vt:lpstr>
      <vt:lpstr>Commercial Banks</vt:lpstr>
      <vt:lpstr>C. Bank Accounts Location</vt:lpstr>
      <vt:lpstr>Digital Access &amp; Cards</vt:lpstr>
      <vt:lpstr>Mobile Network Operators</vt:lpstr>
      <vt:lpstr>Credit institutions</vt:lpstr>
      <vt:lpstr>NBFIs</vt:lpstr>
      <vt:lpstr>Life Insurers</vt:lpstr>
      <vt:lpstr>General Insurers</vt:lpstr>
      <vt:lpstr>Superannuation Fund</vt:lpstr>
      <vt:lpstr>Money Transfer Operators</vt:lpstr>
      <vt:lpstr>Unit Trusts</vt:lpstr>
      <vt:lpstr>Bond Market</vt:lpstr>
      <vt:lpstr>Stock Market</vt:lpstr>
      <vt:lpstr>'Commercial Banks'!Print_Area</vt:lpstr>
      <vt:lpstr>'Digital Access &amp; Cards'!Print_Area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Swastika Singh</dc:creator>
  <cp:lastModifiedBy>Ruci Mateitoga</cp:lastModifiedBy>
  <cp:lastPrinted>2024-09-12T00:02:12Z</cp:lastPrinted>
  <dcterms:created xsi:type="dcterms:W3CDTF">2021-08-16T20:48:07Z</dcterms:created>
  <dcterms:modified xsi:type="dcterms:W3CDTF">2025-01-12T22:44:08Z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7a2359-95bd-45a7-bc85-bfa34b33f54c_Enabled">
    <vt:lpwstr>true</vt:lpwstr>
  </property>
  <property fmtid="{D5CDD505-2E9C-101B-9397-08002B2CF9AE}" pid="3" name="MSIP_Label_397a2359-95bd-45a7-bc85-bfa34b33f54c_SetDate">
    <vt:lpwstr>2025-01-09T22:24:10Z</vt:lpwstr>
  </property>
  <property fmtid="{D5CDD505-2E9C-101B-9397-08002B2CF9AE}" pid="4" name="MSIP_Label_397a2359-95bd-45a7-bc85-bfa34b33f54c_Method">
    <vt:lpwstr>Privileged</vt:lpwstr>
  </property>
  <property fmtid="{D5CDD505-2E9C-101B-9397-08002B2CF9AE}" pid="5" name="MSIP_Label_397a2359-95bd-45a7-bc85-bfa34b33f54c_Name">
    <vt:lpwstr>Public</vt:lpwstr>
  </property>
  <property fmtid="{D5CDD505-2E9C-101B-9397-08002B2CF9AE}" pid="6" name="MSIP_Label_397a2359-95bd-45a7-bc85-bfa34b33f54c_SiteId">
    <vt:lpwstr>bf978f1a-f8ce-4814-a355-714043d5052e</vt:lpwstr>
  </property>
  <property fmtid="{D5CDD505-2E9C-101B-9397-08002B2CF9AE}" pid="7" name="MSIP_Label_397a2359-95bd-45a7-bc85-bfa34b33f54c_ActionId">
    <vt:lpwstr>8a3682de-f8a6-4a6a-8467-d851f885d5ca</vt:lpwstr>
  </property>
  <property fmtid="{D5CDD505-2E9C-101B-9397-08002B2CF9AE}" pid="8" name="MSIP_Label_397a2359-95bd-45a7-bc85-bfa34b33f54c_ContentBits">
    <vt:lpwstr>2</vt:lpwstr>
  </property>
</Properties>
</file>